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5" yWindow="1815" windowWidth="8955" windowHeight="4695" tabRatio="574" firstSheet="1" activeTab="1"/>
  </bookViews>
  <sheets>
    <sheet name="0000000" sheetId="1" state="veryHidden" r:id="rId1"/>
    <sheet name="pl" sheetId="2" r:id="rId2"/>
    <sheet name="bs" sheetId="3" r:id="rId3"/>
    <sheet name="equity" sheetId="4" r:id="rId4"/>
    <sheet name="cf" sheetId="5" r:id="rId5"/>
  </sheets>
  <definedNames>
    <definedName name="_xlnm.Print_Area" localSheetId="2">'bs'!$A$1:$F$46</definedName>
    <definedName name="_xlnm.Print_Area" localSheetId="4">'cf'!$A$1:$E$38</definedName>
    <definedName name="_xlnm.Print_Area" localSheetId="3">'equity'!$A$1:$G$36</definedName>
    <definedName name="_xlnm.Print_Area" localSheetId="1">'pl'!$A$1:$L$41</definedName>
  </definedNames>
  <calcPr fullCalcOnLoad="1"/>
</workbook>
</file>

<file path=xl/sharedStrings.xml><?xml version="1.0" encoding="utf-8"?>
<sst xmlns="http://schemas.openxmlformats.org/spreadsheetml/2006/main" count="115" uniqueCount="83">
  <si>
    <t>Total</t>
  </si>
  <si>
    <t>Interest income</t>
  </si>
  <si>
    <t>Gross Profit</t>
  </si>
  <si>
    <t>RM'000</t>
  </si>
  <si>
    <t>HABIB CORPORATION BERHAD (397979-A)</t>
  </si>
  <si>
    <t>Interest expense</t>
  </si>
  <si>
    <t>1st QTR</t>
  </si>
  <si>
    <t>ACTUALS</t>
  </si>
  <si>
    <t>2nd QTR</t>
  </si>
  <si>
    <t>3rd QTR</t>
  </si>
  <si>
    <t>4th QTR</t>
  </si>
  <si>
    <t>31/03/2001</t>
  </si>
  <si>
    <t>30/06/2001</t>
  </si>
  <si>
    <t>30/09/2001</t>
  </si>
  <si>
    <t>Revenue</t>
  </si>
  <si>
    <t>31/12/2001</t>
  </si>
  <si>
    <t>Other operating income</t>
  </si>
  <si>
    <t>Operating profit</t>
  </si>
  <si>
    <t>(Incorporated in Malaysia)</t>
  </si>
  <si>
    <t>Unaudited  Condensed Consolidated Income Statement for the 3rd quarter ended 30/09/2002</t>
  </si>
  <si>
    <t>The Condensed Financial Statements should be read in conjunction with the Audited Financial Statements for the year ended 31 December 2001.</t>
  </si>
  <si>
    <t xml:space="preserve">                  3 months ended </t>
  </si>
  <si>
    <t xml:space="preserve">                                 30 September</t>
  </si>
  <si>
    <t>Unaudited Condensed Consolidated Balance Sheet</t>
  </si>
  <si>
    <t>Property, plant and equipment</t>
  </si>
  <si>
    <t>Current assets</t>
  </si>
  <si>
    <t>Inventories</t>
  </si>
  <si>
    <t>Current liabilities</t>
  </si>
  <si>
    <t>Short term borrowings</t>
  </si>
  <si>
    <t>Reserves</t>
  </si>
  <si>
    <t>Long term borrowings</t>
  </si>
  <si>
    <t>Deferred taxation</t>
  </si>
  <si>
    <t>Net tangible assets per share (RM)</t>
  </si>
  <si>
    <t>(RM '000)</t>
  </si>
  <si>
    <t>Unaudited Condensed Consolidated Cash Flow Statement</t>
  </si>
  <si>
    <t>Retained</t>
  </si>
  <si>
    <t>Share Capital</t>
  </si>
  <si>
    <t>Profits</t>
  </si>
  <si>
    <t>MASB 19 adjustment</t>
  </si>
  <si>
    <t>Restated balance</t>
  </si>
  <si>
    <t>Movements during the period</t>
  </si>
  <si>
    <t>(cumulative)</t>
  </si>
  <si>
    <t>Dividends</t>
  </si>
  <si>
    <t>Note 1:  Retained Profits at the beginning of year (1.1.2002) has been adjusted in accordance with MASB 19.</t>
  </si>
  <si>
    <t>Operating expenses</t>
  </si>
  <si>
    <t>Tax expense</t>
  </si>
  <si>
    <t>Net Profit for the period</t>
  </si>
  <si>
    <t>N/A</t>
  </si>
  <si>
    <t>Cash and bank balances</t>
  </si>
  <si>
    <t>Bank overdrafts</t>
  </si>
  <si>
    <t>Net cash inflow from operating activities</t>
  </si>
  <si>
    <t>Net cash outflow from investing activities</t>
  </si>
  <si>
    <t>Net cash outflow from financing activities</t>
  </si>
  <si>
    <t>Cash and cash equivalents included in the cash flow statement comprise the following balance sheet amounts :</t>
  </si>
  <si>
    <t>Financed by:-</t>
  </si>
  <si>
    <t>Capital and reserves</t>
  </si>
  <si>
    <t>As at 30 September  2002</t>
  </si>
  <si>
    <t>INTERIM FINANCIAL REPORT : 30 SEPTEMBER 2002</t>
  </si>
  <si>
    <r>
      <t xml:space="preserve">HABIB CORPORATION BERHAD </t>
    </r>
    <r>
      <rPr>
        <b/>
        <sz val="10"/>
        <rFont val="Times New Roman"/>
        <family val="1"/>
      </rPr>
      <t xml:space="preserve">(397979-A) </t>
    </r>
  </si>
  <si>
    <t xml:space="preserve">                  9 months ended </t>
  </si>
  <si>
    <t>Cost of sales</t>
  </si>
  <si>
    <t>Profit  before taxation</t>
  </si>
  <si>
    <t>Profit after taxation</t>
  </si>
  <si>
    <t>Less: Minority interests</t>
  </si>
  <si>
    <t>Basic earnings per ordinary share (sen)</t>
  </si>
  <si>
    <t>Diluted earnings per ordinary share (sen)</t>
  </si>
  <si>
    <t>Trade and other receivables</t>
  </si>
  <si>
    <t>Trade and other payables</t>
  </si>
  <si>
    <t>Taxation</t>
  </si>
  <si>
    <t>Net current assets</t>
  </si>
  <si>
    <t>Long term and deferred liabilities</t>
  </si>
  <si>
    <t>As at</t>
  </si>
  <si>
    <t>As At</t>
  </si>
  <si>
    <t>31 Dec 2001</t>
  </si>
  <si>
    <t>30 Sep 2002</t>
  </si>
  <si>
    <t>For the nine months ended 30 September 2002</t>
  </si>
  <si>
    <t>Net decrease in cash and cash equivalents</t>
  </si>
  <si>
    <t>Cash and cash equivalents at 1 January</t>
  </si>
  <si>
    <t>Cash and cash equivalents at 30 September</t>
  </si>
  <si>
    <t>Unaudited Condensed Consolidated Statement of Changes in Equity</t>
  </si>
  <si>
    <t>As at 30 September 2002</t>
  </si>
  <si>
    <t>(note 1)</t>
  </si>
  <si>
    <t>As at 1 January 2002</t>
  </si>
</sst>
</file>

<file path=xl/styles.xml><?xml version="1.0" encoding="utf-8"?>
<styleSheet xmlns="http://schemas.openxmlformats.org/spreadsheetml/2006/main">
  <numFmts count="6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_(* #,##0.0_);_(* \(#,##0.0\);_(* &quot;-&quot;??_);_(@_)"/>
    <numFmt numFmtId="181" formatCode="_(* #,##0_);_(* \(#,##0\);_(* &quot;-&quot;??_);_(@_)"/>
    <numFmt numFmtId="182" formatCode="0.0%"/>
    <numFmt numFmtId="183" formatCode="#,##0.0_);\(#,##0.0\)"/>
    <numFmt numFmtId="184" formatCode="_(* #,##0.000_);_(* \(#,##0.000\);_(* &quot;-&quot;??_);_(@_)"/>
    <numFmt numFmtId="185" formatCode="_(* #,##0.0000_);_(* \(#,##0.0000\);_(* &quot;-&quot;??_);_(@_)"/>
    <numFmt numFmtId="186" formatCode="_(* #,##0.00000_);_(* \(#,##0.00000\);_(* &quot;-&quot;??_);_(@_)"/>
    <numFmt numFmtId="187" formatCode="_(* #,##0.0_);_(* \(#,##0.0\);_(* &quot;-&quot;?_);_(@_)"/>
    <numFmt numFmtId="188" formatCode="&quot;RM&quot;\ #,##0;&quot;RM&quot;\ \-#,##0"/>
    <numFmt numFmtId="189" formatCode="&quot;RM&quot;\ #,##0;[Red]&quot;RM&quot;\ \-#,##0"/>
    <numFmt numFmtId="190" formatCode="&quot;RM&quot;\ #,##0.00;&quot;RM&quot;\ \-#,##0.00"/>
    <numFmt numFmtId="191" formatCode="&quot;RM&quot;\ #,##0.00;[Red]&quot;RM&quot;\ \-#,##0.00"/>
    <numFmt numFmtId="192" formatCode="_ &quot;RM&quot;\ * #,##0_ ;_ &quot;RM&quot;\ * \-#,##0_ ;_ &quot;RM&quot;\ * &quot;-&quot;_ ;_ @_ "/>
    <numFmt numFmtId="193" formatCode="_ * #,##0_ ;_ * \-#,##0_ ;_ * &quot;-&quot;_ ;_ @_ "/>
    <numFmt numFmtId="194" formatCode="_ &quot;RM&quot;\ * #,##0.00_ ;_ &quot;RM&quot;\ * \-#,##0.00_ ;_ &quot;RM&quot;\ * &quot;-&quot;??_ ;_ @_ "/>
    <numFmt numFmtId="195" formatCode="_ * #,##0.00_ ;_ * \-#,##0.00_ ;_ * &quot;-&quot;??_ ;_ @_ "/>
    <numFmt numFmtId="196" formatCode="_-* #,##0.0_-;\-* #,##0.0_-;_-* &quot;-&quot;??_-;_-@_-"/>
    <numFmt numFmtId="197" formatCode="_-* #,##0_-;\-* #,##0_-;_-* &quot;-&quot;??_-;_-@_-"/>
    <numFmt numFmtId="198" formatCode="0.00000000"/>
    <numFmt numFmtId="199" formatCode="0.0000000"/>
    <numFmt numFmtId="200" formatCode="0.000000"/>
    <numFmt numFmtId="201" formatCode="0.00000"/>
    <numFmt numFmtId="202" formatCode="0.0000"/>
    <numFmt numFmtId="203" formatCode="0.000"/>
    <numFmt numFmtId="204" formatCode="_-* #,##0.000_-;\-* #,##0.000_-;_-* &quot;-&quot;???_-;_-@_-"/>
    <numFmt numFmtId="205" formatCode="_-* #,##0.000_-;\-* #,##0.000_-;_-* &quot;-&quot;??_-;_-@_-"/>
    <numFmt numFmtId="206" formatCode="_-* #,##0.0000_-;\-* #,##0.0000_-;_-* &quot;-&quot;??_-;_-@_-"/>
    <numFmt numFmtId="207" formatCode="_-* #,##0.00000_-;\-* #,##0.00000_-;_-* &quot;-&quot;??_-;_-@_-"/>
    <numFmt numFmtId="208" formatCode="0.0"/>
    <numFmt numFmtId="209" formatCode="dd\ mmmm"/>
    <numFmt numFmtId="210" formatCode="&quot;RM&quot;#,##0_);\(&quot;RM&quot;#,##0\)"/>
    <numFmt numFmtId="211" formatCode="&quot;RM&quot;#,##0_);[Red]\(&quot;RM&quot;#,##0\)"/>
    <numFmt numFmtId="212" formatCode="&quot;RM&quot;#,##0.00_);\(&quot;RM&quot;#,##0.00\)"/>
    <numFmt numFmtId="213" formatCode="&quot;RM&quot;#,##0.00_);[Red]\(&quot;RM&quot;#,##0.00\)"/>
    <numFmt numFmtId="214" formatCode="_(&quot;RM&quot;* #,##0_);_(&quot;RM&quot;* \(#,##0\);_(&quot;RM&quot;* &quot;-&quot;_);_(@_)"/>
    <numFmt numFmtId="215" formatCode="_(&quot;RM&quot;* #,##0.00_);_(&quot;RM&quot;* \(#,##0.00\);_(&quot;RM&quot;* &quot;-&quot;??_);_(@_)"/>
    <numFmt numFmtId="216" formatCode="_(* #,##0.000000_);_(* \(#,##0.000000\);_(* &quot;-&quot;??_);_(@_)"/>
    <numFmt numFmtId="217" formatCode="_-* #,##0_-;\(* #,##0_-\);_-* &quot;-&quot;??_-;_-@_-"/>
    <numFmt numFmtId="218" formatCode="#,##0.00\ _F;[Black]\(#,##0\)\ _F"/>
    <numFmt numFmtId="219" formatCode="#,##0\ _F;[Black]\(#,##0\)\ _F"/>
    <numFmt numFmtId="220" formatCode="#,##0.0\ _F;[Black]\(#,##0\)\ _F"/>
  </numFmts>
  <fonts count="18">
    <font>
      <sz val="12"/>
      <name val="Arial"/>
      <family val="0"/>
    </font>
    <font>
      <sz val="10"/>
      <name val="Times New Roman"/>
      <family val="0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b/>
      <u val="singleAccounting"/>
      <sz val="10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i/>
      <sz val="8"/>
      <name val="Arial"/>
      <family val="2"/>
    </font>
    <font>
      <sz val="10"/>
      <name val="Arial"/>
      <family val="0"/>
    </font>
    <font>
      <u val="single"/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>
      <alignment/>
      <protection/>
    </xf>
    <xf numFmtId="9" fontId="1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181" fontId="5" fillId="0" borderId="0" xfId="15" applyNumberFormat="1" applyFont="1" applyAlignment="1">
      <alignment horizontal="left"/>
    </xf>
    <xf numFmtId="181" fontId="1" fillId="0" borderId="0" xfId="15" applyNumberFormat="1" applyFont="1" applyAlignment="1">
      <alignment/>
    </xf>
    <xf numFmtId="181" fontId="1" fillId="0" borderId="0" xfId="15" applyNumberFormat="1" applyFont="1" applyBorder="1" applyAlignment="1">
      <alignment/>
    </xf>
    <xf numFmtId="0" fontId="1" fillId="0" borderId="0" xfId="0" applyFont="1" applyAlignment="1">
      <alignment/>
    </xf>
    <xf numFmtId="181" fontId="2" fillId="0" borderId="0" xfId="15" applyNumberFormat="1" applyFont="1" applyAlignment="1">
      <alignment horizontal="left"/>
    </xf>
    <xf numFmtId="0" fontId="1" fillId="0" borderId="0" xfId="0" applyFont="1" applyBorder="1" applyAlignment="1">
      <alignment/>
    </xf>
    <xf numFmtId="181" fontId="1" fillId="0" borderId="0" xfId="15" applyNumberFormat="1" applyFont="1" applyBorder="1" applyAlignment="1">
      <alignment horizontal="center"/>
    </xf>
    <xf numFmtId="181" fontId="1" fillId="0" borderId="0" xfId="0" applyNumberFormat="1" applyFont="1" applyBorder="1" applyAlignment="1">
      <alignment/>
    </xf>
    <xf numFmtId="181" fontId="2" fillId="0" borderId="0" xfId="15" applyNumberFormat="1" applyFont="1" applyBorder="1" applyAlignment="1" quotePrefix="1">
      <alignment/>
    </xf>
    <xf numFmtId="181" fontId="2" fillId="0" borderId="0" xfId="15" applyNumberFormat="1" applyFont="1" applyBorder="1" applyAlignment="1">
      <alignment/>
    </xf>
    <xf numFmtId="181" fontId="2" fillId="0" borderId="0" xfId="15" applyNumberFormat="1" applyFont="1" applyBorder="1" applyAlignment="1">
      <alignment horizontal="center"/>
    </xf>
    <xf numFmtId="181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81" fontId="1" fillId="0" borderId="1" xfId="15" applyNumberFormat="1" applyFont="1" applyBorder="1" applyAlignment="1">
      <alignment horizontal="right"/>
    </xf>
    <xf numFmtId="181" fontId="1" fillId="0" borderId="0" xfId="15" applyNumberFormat="1" applyFont="1" applyBorder="1" applyAlignment="1">
      <alignment horizontal="right"/>
    </xf>
    <xf numFmtId="181" fontId="1" fillId="0" borderId="1" xfId="15" applyNumberFormat="1" applyFont="1" applyBorder="1" applyAlignment="1">
      <alignment horizontal="center"/>
    </xf>
    <xf numFmtId="181" fontId="1" fillId="0" borderId="1" xfId="0" applyNumberFormat="1" applyFont="1" applyBorder="1" applyAlignment="1">
      <alignment/>
    </xf>
    <xf numFmtId="181" fontId="1" fillId="0" borderId="2" xfId="15" applyNumberFormat="1" applyFont="1" applyBorder="1" applyAlignment="1">
      <alignment horizontal="right"/>
    </xf>
    <xf numFmtId="181" fontId="1" fillId="0" borderId="3" xfId="15" applyNumberFormat="1" applyFont="1" applyBorder="1" applyAlignment="1">
      <alignment horizontal="right"/>
    </xf>
    <xf numFmtId="181" fontId="1" fillId="0" borderId="4" xfId="15" applyNumberFormat="1" applyFont="1" applyBorder="1" applyAlignment="1">
      <alignment horizontal="right"/>
    </xf>
    <xf numFmtId="181" fontId="1" fillId="0" borderId="4" xfId="15" applyNumberFormat="1" applyFont="1" applyBorder="1" applyAlignment="1">
      <alignment/>
    </xf>
    <xf numFmtId="181" fontId="2" fillId="0" borderId="5" xfId="15" applyNumberFormat="1" applyFont="1" applyBorder="1" applyAlignment="1">
      <alignment/>
    </xf>
    <xf numFmtId="43" fontId="1" fillId="0" borderId="0" xfId="15" applyNumberFormat="1" applyFont="1" applyBorder="1" applyAlignment="1">
      <alignment/>
    </xf>
    <xf numFmtId="181" fontId="1" fillId="0" borderId="6" xfId="15" applyNumberFormat="1" applyFont="1" applyBorder="1" applyAlignment="1">
      <alignment/>
    </xf>
    <xf numFmtId="181" fontId="1" fillId="0" borderId="7" xfId="15" applyNumberFormat="1" applyFont="1" applyBorder="1" applyAlignment="1">
      <alignment/>
    </xf>
    <xf numFmtId="181" fontId="1" fillId="0" borderId="6" xfId="15" applyNumberFormat="1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181" fontId="2" fillId="0" borderId="0" xfId="15" applyNumberFormat="1" applyFont="1" applyBorder="1" applyAlignment="1" quotePrefix="1">
      <alignment horizontal="center"/>
    </xf>
    <xf numFmtId="181" fontId="6" fillId="0" borderId="0" xfId="15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181" fontId="1" fillId="0" borderId="8" xfId="15" applyNumberFormat="1" applyFont="1" applyBorder="1" applyAlignment="1">
      <alignment horizontal="right"/>
    </xf>
    <xf numFmtId="181" fontId="2" fillId="0" borderId="0" xfId="15" applyNumberFormat="1" applyFont="1" applyAlignment="1">
      <alignment/>
    </xf>
    <xf numFmtId="181" fontId="3" fillId="0" borderId="0" xfId="15" applyNumberFormat="1" applyFont="1" applyAlignment="1">
      <alignment/>
    </xf>
    <xf numFmtId="181" fontId="1" fillId="2" borderId="0" xfId="15" applyNumberFormat="1" applyFont="1" applyFill="1" applyBorder="1" applyAlignment="1">
      <alignment/>
    </xf>
    <xf numFmtId="181" fontId="2" fillId="2" borderId="0" xfId="15" applyNumberFormat="1" applyFont="1" applyFill="1" applyBorder="1" applyAlignment="1">
      <alignment horizontal="center"/>
    </xf>
    <xf numFmtId="181" fontId="2" fillId="2" borderId="0" xfId="15" applyNumberFormat="1" applyFont="1" applyFill="1" applyBorder="1" applyAlignment="1" quotePrefix="1">
      <alignment horizontal="center"/>
    </xf>
    <xf numFmtId="181" fontId="6" fillId="2" borderId="0" xfId="15" applyNumberFormat="1" applyFont="1" applyFill="1" applyBorder="1" applyAlignment="1">
      <alignment horizontal="center"/>
    </xf>
    <xf numFmtId="181" fontId="2" fillId="2" borderId="0" xfId="15" applyNumberFormat="1" applyFont="1" applyFill="1" applyBorder="1" applyAlignment="1">
      <alignment/>
    </xf>
    <xf numFmtId="181" fontId="1" fillId="2" borderId="0" xfId="15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/>
    </xf>
    <xf numFmtId="181" fontId="1" fillId="0" borderId="9" xfId="15" applyNumberFormat="1" applyFont="1" applyBorder="1" applyAlignment="1">
      <alignment/>
    </xf>
    <xf numFmtId="181" fontId="1" fillId="0" borderId="10" xfId="15" applyNumberFormat="1" applyFont="1" applyBorder="1" applyAlignment="1">
      <alignment/>
    </xf>
    <xf numFmtId="181" fontId="1" fillId="0" borderId="11" xfId="15" applyNumberFormat="1" applyFont="1" applyBorder="1" applyAlignment="1">
      <alignment/>
    </xf>
    <xf numFmtId="0" fontId="2" fillId="0" borderId="0" xfId="15" applyNumberFormat="1" applyFont="1" applyBorder="1" applyAlignment="1" quotePrefix="1">
      <alignment horizontal="center"/>
    </xf>
    <xf numFmtId="0" fontId="2" fillId="0" borderId="0" xfId="15" applyNumberFormat="1" applyFont="1" applyBorder="1" applyAlignment="1">
      <alignment horizontal="center"/>
    </xf>
    <xf numFmtId="181" fontId="2" fillId="0" borderId="0" xfId="15" applyNumberFormat="1" applyFont="1" applyBorder="1" applyAlignment="1">
      <alignment/>
    </xf>
    <xf numFmtId="209" fontId="2" fillId="0" borderId="0" xfId="15" applyNumberFormat="1" applyFont="1" applyBorder="1" applyAlignment="1" quotePrefix="1">
      <alignment horizontal="center"/>
    </xf>
    <xf numFmtId="0" fontId="9" fillId="0" borderId="0" xfId="0" applyFont="1" applyAlignment="1">
      <alignment/>
    </xf>
    <xf numFmtId="181" fontId="1" fillId="0" borderId="0" xfId="15" applyNumberFormat="1" applyFont="1" applyAlignment="1">
      <alignment horizontal="left"/>
    </xf>
    <xf numFmtId="0" fontId="2" fillId="0" borderId="0" xfId="23" applyFont="1">
      <alignment/>
      <protection/>
    </xf>
    <xf numFmtId="181" fontId="2" fillId="0" borderId="0" xfId="15" applyNumberFormat="1" applyFont="1" applyAlignment="1">
      <alignment horizontal="center"/>
    </xf>
    <xf numFmtId="181" fontId="2" fillId="0" borderId="0" xfId="15" applyNumberFormat="1" applyFont="1" applyAlignment="1" quotePrefix="1">
      <alignment horizontal="center"/>
    </xf>
    <xf numFmtId="0" fontId="6" fillId="0" borderId="0" xfId="23" applyFont="1">
      <alignment/>
      <protection/>
    </xf>
    <xf numFmtId="181" fontId="6" fillId="0" borderId="0" xfId="15" applyNumberFormat="1" applyFont="1" applyAlignment="1">
      <alignment horizontal="left"/>
    </xf>
    <xf numFmtId="181" fontId="6" fillId="0" borderId="0" xfId="15" applyNumberFormat="1" applyFont="1" applyAlignment="1">
      <alignment horizontal="center"/>
    </xf>
    <xf numFmtId="0" fontId="1" fillId="0" borderId="0" xfId="23" applyFont="1" applyAlignment="1">
      <alignment horizontal="center"/>
      <protection/>
    </xf>
    <xf numFmtId="181" fontId="4" fillId="0" borderId="0" xfId="15" applyNumberFormat="1" applyFont="1" applyAlignment="1">
      <alignment/>
    </xf>
    <xf numFmtId="0" fontId="1" fillId="0" borderId="0" xfId="23" applyFont="1">
      <alignment/>
      <protection/>
    </xf>
    <xf numFmtId="0" fontId="1" fillId="3" borderId="0" xfId="23" applyFont="1" applyFill="1" applyAlignment="1">
      <alignment horizontal="center"/>
      <protection/>
    </xf>
    <xf numFmtId="181" fontId="1" fillId="3" borderId="0" xfId="15" applyNumberFormat="1" applyFont="1" applyFill="1" applyBorder="1" applyAlignment="1">
      <alignment horizontal="left"/>
    </xf>
    <xf numFmtId="181" fontId="1" fillId="3" borderId="0" xfId="15" applyNumberFormat="1" applyFont="1" applyFill="1" applyAlignment="1">
      <alignment/>
    </xf>
    <xf numFmtId="0" fontId="1" fillId="3" borderId="0" xfId="23" applyFont="1" applyFill="1">
      <alignment/>
      <protection/>
    </xf>
    <xf numFmtId="181" fontId="1" fillId="0" borderId="0" xfId="15" applyNumberFormat="1" applyFont="1" applyAlignment="1">
      <alignment horizontal="right"/>
    </xf>
    <xf numFmtId="0" fontId="10" fillId="0" borderId="0" xfId="23">
      <alignment/>
      <protection/>
    </xf>
    <xf numFmtId="0" fontId="11" fillId="0" borderId="0" xfId="23" applyFont="1" applyBorder="1" applyAlignment="1">
      <alignment horizontal="center"/>
      <protection/>
    </xf>
    <xf numFmtId="0" fontId="11" fillId="0" borderId="0" xfId="23" applyFont="1" applyAlignment="1">
      <alignment horizontal="center"/>
      <protection/>
    </xf>
    <xf numFmtId="0" fontId="10" fillId="0" borderId="0" xfId="23" applyAlignment="1">
      <alignment horizontal="center"/>
      <protection/>
    </xf>
    <xf numFmtId="16" fontId="10" fillId="0" borderId="0" xfId="23" applyNumberFormat="1" applyBorder="1" applyAlignment="1">
      <alignment horizontal="center"/>
      <protection/>
    </xf>
    <xf numFmtId="0" fontId="10" fillId="0" borderId="0" xfId="23" applyBorder="1">
      <alignment/>
      <protection/>
    </xf>
    <xf numFmtId="3" fontId="10" fillId="0" borderId="0" xfId="23" applyNumberFormat="1" applyBorder="1">
      <alignment/>
      <protection/>
    </xf>
    <xf numFmtId="217" fontId="10" fillId="0" borderId="0" xfId="17" applyNumberFormat="1" applyAlignment="1">
      <alignment/>
    </xf>
    <xf numFmtId="217" fontId="10" fillId="0" borderId="1" xfId="17" applyNumberFormat="1" applyBorder="1" applyAlignment="1">
      <alignment/>
    </xf>
    <xf numFmtId="0" fontId="10" fillId="0" borderId="0" xfId="23" quotePrefix="1">
      <alignment/>
      <protection/>
    </xf>
    <xf numFmtId="3" fontId="10" fillId="0" borderId="0" xfId="23" applyNumberFormat="1">
      <alignment/>
      <protection/>
    </xf>
    <xf numFmtId="217" fontId="10" fillId="0" borderId="0" xfId="17" applyNumberFormat="1" applyBorder="1" applyAlignment="1">
      <alignment/>
    </xf>
    <xf numFmtId="0" fontId="12" fillId="0" borderId="0" xfId="23" applyFont="1">
      <alignment/>
      <protection/>
    </xf>
    <xf numFmtId="0" fontId="10" fillId="0" borderId="0" xfId="23" applyAlignment="1">
      <alignment horizontal="right"/>
      <protection/>
    </xf>
    <xf numFmtId="43" fontId="10" fillId="0" borderId="1" xfId="15" applyBorder="1" applyAlignment="1">
      <alignment/>
    </xf>
    <xf numFmtId="3" fontId="10" fillId="0" borderId="1" xfId="23" applyNumberFormat="1" applyBorder="1">
      <alignment/>
      <protection/>
    </xf>
    <xf numFmtId="179" fontId="10" fillId="0" borderId="0" xfId="18" applyAlignment="1">
      <alignment/>
    </xf>
    <xf numFmtId="218" fontId="10" fillId="0" borderId="0" xfId="18" applyNumberFormat="1" applyAlignment="1">
      <alignment/>
    </xf>
    <xf numFmtId="219" fontId="10" fillId="0" borderId="0" xfId="23" applyNumberFormat="1">
      <alignment/>
      <protection/>
    </xf>
    <xf numFmtId="179" fontId="10" fillId="0" borderId="0" xfId="18" applyAlignment="1">
      <alignment horizontal="right"/>
    </xf>
    <xf numFmtId="181" fontId="10" fillId="0" borderId="0" xfId="15" applyNumberFormat="1" applyAlignment="1">
      <alignment/>
    </xf>
    <xf numFmtId="0" fontId="14" fillId="0" borderId="0" xfId="23" applyFont="1">
      <alignment/>
      <protection/>
    </xf>
    <xf numFmtId="16" fontId="10" fillId="0" borderId="0" xfId="23" applyNumberFormat="1" applyFont="1" applyAlignment="1">
      <alignment horizontal="center"/>
      <protection/>
    </xf>
    <xf numFmtId="0" fontId="12" fillId="0" borderId="0" xfId="23" applyFont="1" applyAlignment="1">
      <alignment horizontal="center"/>
      <protection/>
    </xf>
    <xf numFmtId="15" fontId="12" fillId="0" borderId="0" xfId="23" applyNumberFormat="1" applyFont="1" applyAlignment="1" quotePrefix="1">
      <alignment horizontal="center"/>
      <protection/>
    </xf>
    <xf numFmtId="16" fontId="13" fillId="0" borderId="0" xfId="23" applyNumberFormat="1" applyFont="1" applyAlignment="1">
      <alignment horizontal="center"/>
      <protection/>
    </xf>
    <xf numFmtId="0" fontId="10" fillId="0" borderId="0" xfId="23" applyFont="1">
      <alignment/>
      <protection/>
    </xf>
    <xf numFmtId="217" fontId="10" fillId="0" borderId="5" xfId="17" applyNumberFormat="1" applyBorder="1" applyAlignment="1">
      <alignment/>
    </xf>
    <xf numFmtId="43" fontId="1" fillId="3" borderId="12" xfId="15" applyNumberFormat="1" applyFont="1" applyFill="1" applyBorder="1" applyAlignment="1">
      <alignment horizontal="center"/>
    </xf>
    <xf numFmtId="181" fontId="15" fillId="0" borderId="0" xfId="15" applyNumberFormat="1" applyFont="1" applyAlignment="1">
      <alignment horizontal="left"/>
    </xf>
    <xf numFmtId="181" fontId="2" fillId="0" borderId="12" xfId="15" applyNumberFormat="1" applyFont="1" applyBorder="1" applyAlignment="1">
      <alignment/>
    </xf>
    <xf numFmtId="181" fontId="1" fillId="0" borderId="1" xfId="15" applyNumberFormat="1" applyFont="1" applyBorder="1" applyAlignment="1">
      <alignment/>
    </xf>
    <xf numFmtId="181" fontId="1" fillId="0" borderId="8" xfId="15" applyNumberFormat="1" applyFont="1" applyBorder="1" applyAlignment="1">
      <alignment/>
    </xf>
    <xf numFmtId="181" fontId="1" fillId="0" borderId="13" xfId="15" applyNumberFormat="1" applyFont="1" applyBorder="1" applyAlignment="1">
      <alignment/>
    </xf>
    <xf numFmtId="0" fontId="16" fillId="0" borderId="0" xfId="23" applyFont="1">
      <alignment/>
      <protection/>
    </xf>
    <xf numFmtId="0" fontId="17" fillId="0" borderId="0" xfId="23" applyFont="1">
      <alignment/>
      <protection/>
    </xf>
    <xf numFmtId="0" fontId="12" fillId="0" borderId="1" xfId="23" applyFont="1" applyBorder="1" applyAlignment="1">
      <alignment horizontal="center"/>
      <protection/>
    </xf>
    <xf numFmtId="43" fontId="10" fillId="0" borderId="0" xfId="15" applyBorder="1" applyAlignment="1">
      <alignment/>
    </xf>
    <xf numFmtId="0" fontId="10" fillId="0" borderId="0" xfId="23" applyFont="1" applyAlignment="1">
      <alignment horizontal="center"/>
      <protection/>
    </xf>
    <xf numFmtId="3" fontId="12" fillId="0" borderId="14" xfId="23" applyNumberFormat="1" applyFont="1" applyBorder="1">
      <alignment/>
      <protection/>
    </xf>
    <xf numFmtId="181" fontId="2" fillId="0" borderId="0" xfId="15" applyNumberFormat="1" applyFont="1" applyBorder="1" applyAlignment="1">
      <alignment horizontal="center"/>
    </xf>
    <xf numFmtId="0" fontId="9" fillId="0" borderId="0" xfId="23" applyFont="1" applyAlignment="1">
      <alignment horizontal="left" vertical="center" wrapText="1"/>
      <protection/>
    </xf>
    <xf numFmtId="0" fontId="10" fillId="0" borderId="0" xfId="23" applyAlignment="1">
      <alignment horizontal="left" vertical="center" wrapText="1"/>
      <protection/>
    </xf>
  </cellXfs>
  <cellStyles count="11">
    <cellStyle name="Normal" xfId="0"/>
    <cellStyle name="Comma" xfId="15"/>
    <cellStyle name="Comma [0]" xfId="16"/>
    <cellStyle name="Comma_cashflow Q3" xfId="17"/>
    <cellStyle name="Comma_Mesiniaga 2002-3Q-KLSE" xfId="18"/>
    <cellStyle name="Currency" xfId="19"/>
    <cellStyle name="Currency [0]" xfId="20"/>
    <cellStyle name="Followed Hyperlink" xfId="21"/>
    <cellStyle name="Hyperlink" xfId="22"/>
    <cellStyle name="Normal_KLSE Habib 2002 Q3(f)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68" colorId="1" workbookViewId="0" topLeftCell="B26984">
      <selection activeCell="A1" sqref="A1"/>
    </sheetView>
  </sheetViews>
  <sheetFormatPr defaultColWidth="8.88671875" defaultRowHeight="1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5"/>
  <sheetViews>
    <sheetView tabSelected="1" workbookViewId="0" topLeftCell="A1">
      <selection activeCell="A1" sqref="A1"/>
    </sheetView>
  </sheetViews>
  <sheetFormatPr defaultColWidth="8.88671875" defaultRowHeight="15" customHeight="1"/>
  <cols>
    <col min="1" max="1" width="25.10546875" style="2" customWidth="1"/>
    <col min="2" max="2" width="8.77734375" style="2" hidden="1" customWidth="1"/>
    <col min="3" max="3" width="8.77734375" style="3" hidden="1" customWidth="1"/>
    <col min="4" max="4" width="0.78125" style="3" hidden="1" customWidth="1"/>
    <col min="5" max="5" width="1.2265625" style="3" hidden="1" customWidth="1"/>
    <col min="6" max="6" width="4.77734375" style="3" customWidth="1"/>
    <col min="7" max="8" width="10.77734375" style="3" customWidth="1"/>
    <col min="9" max="9" width="2.77734375" style="3" customWidth="1"/>
    <col min="10" max="10" width="10.77734375" style="3" customWidth="1"/>
    <col min="11" max="11" width="10.77734375" style="2" customWidth="1"/>
    <col min="12" max="12" width="8.77734375" style="4" customWidth="1"/>
    <col min="13" max="13" width="8.77734375" style="3" customWidth="1"/>
    <col min="14" max="14" width="1.66796875" style="3" customWidth="1"/>
    <col min="15" max="18" width="8.77734375" style="2" hidden="1" customWidth="1"/>
    <col min="19" max="19" width="11.3359375" style="3" customWidth="1"/>
    <col min="20" max="20" width="8.77734375" style="34" hidden="1" customWidth="1"/>
    <col min="21" max="21" width="8.77734375" style="3" customWidth="1"/>
    <col min="22" max="28" width="8.88671875" style="4" customWidth="1"/>
    <col min="29" max="29" width="0.10546875" style="4" customWidth="1"/>
    <col min="30" max="16384" width="8.88671875" style="4" customWidth="1"/>
  </cols>
  <sheetData>
    <row r="1" ht="18.75" customHeight="1">
      <c r="A1" s="1" t="s">
        <v>58</v>
      </c>
    </row>
    <row r="2" ht="15" customHeight="1">
      <c r="A2" s="5" t="s">
        <v>18</v>
      </c>
    </row>
    <row r="4" spans="1:21" s="6" customFormat="1" ht="18.75" customHeight="1">
      <c r="A4" s="93" t="s">
        <v>57</v>
      </c>
      <c r="B4" s="7"/>
      <c r="C4" s="7"/>
      <c r="D4" s="7"/>
      <c r="E4" s="7"/>
      <c r="F4" s="7"/>
      <c r="G4" s="7"/>
      <c r="H4" s="7"/>
      <c r="I4" s="7"/>
      <c r="J4" s="7"/>
      <c r="K4" s="7"/>
      <c r="M4" s="7"/>
      <c r="N4" s="7"/>
      <c r="O4" s="3"/>
      <c r="P4" s="3"/>
      <c r="Q4" s="3"/>
      <c r="R4" s="3"/>
      <c r="S4" s="3"/>
      <c r="T4" s="34"/>
      <c r="U4" s="3"/>
    </row>
    <row r="5" spans="1:21" s="6" customFormat="1" ht="15" customHeight="1">
      <c r="A5" s="5"/>
      <c r="B5" s="7"/>
      <c r="C5" s="7"/>
      <c r="D5" s="7"/>
      <c r="E5" s="7"/>
      <c r="F5" s="7"/>
      <c r="G5" s="7"/>
      <c r="H5" s="7"/>
      <c r="I5" s="7"/>
      <c r="J5" s="7"/>
      <c r="K5" s="7"/>
      <c r="M5" s="7"/>
      <c r="N5" s="7"/>
      <c r="O5" s="3"/>
      <c r="P5" s="3"/>
      <c r="Q5" s="3"/>
      <c r="R5" s="3"/>
      <c r="S5" s="3"/>
      <c r="T5" s="34"/>
      <c r="U5" s="3"/>
    </row>
    <row r="6" spans="1:21" s="6" customFormat="1" ht="15" customHeight="1">
      <c r="A6" s="5"/>
      <c r="B6" s="7"/>
      <c r="C6" s="7"/>
      <c r="D6" s="7"/>
      <c r="E6" s="7"/>
      <c r="F6" s="7"/>
      <c r="G6" s="7"/>
      <c r="H6" s="7"/>
      <c r="I6" s="7"/>
      <c r="J6" s="7"/>
      <c r="K6" s="7"/>
      <c r="M6" s="7"/>
      <c r="N6" s="7"/>
      <c r="O6" s="3"/>
      <c r="P6" s="3"/>
      <c r="Q6" s="3"/>
      <c r="R6" s="3"/>
      <c r="S6" s="3"/>
      <c r="T6" s="34"/>
      <c r="U6" s="3"/>
    </row>
    <row r="7" spans="1:21" s="6" customFormat="1" ht="15" customHeight="1">
      <c r="A7" s="5"/>
      <c r="B7" s="7"/>
      <c r="C7" s="7"/>
      <c r="D7" s="7"/>
      <c r="E7" s="7"/>
      <c r="F7" s="7"/>
      <c r="G7" s="7"/>
      <c r="H7" s="7"/>
      <c r="I7" s="7"/>
      <c r="J7" s="7"/>
      <c r="K7" s="7"/>
      <c r="M7" s="7"/>
      <c r="N7" s="7"/>
      <c r="O7" s="3"/>
      <c r="P7" s="3"/>
      <c r="Q7" s="3"/>
      <c r="R7" s="3"/>
      <c r="S7" s="3"/>
      <c r="T7" s="34"/>
      <c r="U7" s="3"/>
    </row>
    <row r="8" spans="1:21" s="6" customFormat="1" ht="15" customHeight="1">
      <c r="A8" s="93" t="s">
        <v>19</v>
      </c>
      <c r="B8" s="7"/>
      <c r="C8" s="7"/>
      <c r="D8" s="7"/>
      <c r="E8" s="7"/>
      <c r="F8" s="7"/>
      <c r="G8" s="7"/>
      <c r="H8" s="7"/>
      <c r="I8" s="7"/>
      <c r="J8" s="7"/>
      <c r="K8" s="7"/>
      <c r="M8" s="7"/>
      <c r="N8" s="7"/>
      <c r="O8" s="3"/>
      <c r="P8" s="3"/>
      <c r="Q8" s="3"/>
      <c r="R8" s="3"/>
      <c r="S8" s="3"/>
      <c r="T8" s="34"/>
      <c r="U8" s="3"/>
    </row>
    <row r="9" spans="1:21" s="6" customFormat="1" ht="15" customHeight="1">
      <c r="A9" s="5"/>
      <c r="B9" s="7"/>
      <c r="C9" s="7"/>
      <c r="D9" s="7"/>
      <c r="E9" s="7"/>
      <c r="F9" s="7"/>
      <c r="G9" s="7"/>
      <c r="H9" s="7"/>
      <c r="I9" s="7"/>
      <c r="J9" s="7"/>
      <c r="K9" s="7"/>
      <c r="M9" s="7"/>
      <c r="N9" s="7"/>
      <c r="O9" s="3"/>
      <c r="P9" s="3"/>
      <c r="Q9" s="3"/>
      <c r="R9" s="3"/>
      <c r="S9" s="3"/>
      <c r="T9" s="34"/>
      <c r="U9" s="3"/>
    </row>
    <row r="10" spans="1:21" s="13" customFormat="1" ht="15" customHeight="1">
      <c r="A10" s="10"/>
      <c r="B10" s="11" t="s">
        <v>6</v>
      </c>
      <c r="C10" s="11" t="s">
        <v>8</v>
      </c>
      <c r="D10" s="11" t="s">
        <v>9</v>
      </c>
      <c r="E10" s="11" t="s">
        <v>10</v>
      </c>
      <c r="F10" s="11"/>
      <c r="G10" s="11"/>
      <c r="H10" s="11"/>
      <c r="I10" s="11"/>
      <c r="J10" s="11"/>
      <c r="K10" s="11"/>
      <c r="M10" s="11"/>
      <c r="N10" s="11"/>
      <c r="O10" s="27"/>
      <c r="P10" s="27"/>
      <c r="Q10" s="27"/>
      <c r="R10" s="27"/>
      <c r="S10" s="104"/>
      <c r="T10" s="104"/>
      <c r="U10" s="11"/>
    </row>
    <row r="11" spans="1:21" s="13" customFormat="1" ht="15" customHeight="1">
      <c r="A11" s="10"/>
      <c r="B11" s="11"/>
      <c r="C11" s="11"/>
      <c r="D11" s="11"/>
      <c r="E11" s="11"/>
      <c r="F11" s="11"/>
      <c r="G11" s="46" t="s">
        <v>21</v>
      </c>
      <c r="H11" s="11"/>
      <c r="I11" s="11"/>
      <c r="J11" s="46" t="s">
        <v>59</v>
      </c>
      <c r="K11" s="11"/>
      <c r="M11" s="11"/>
      <c r="N11" s="11"/>
      <c r="O11" s="27"/>
      <c r="P11" s="27"/>
      <c r="Q11" s="27"/>
      <c r="R11" s="27"/>
      <c r="S11" s="11"/>
      <c r="T11" s="11"/>
      <c r="U11" s="11"/>
    </row>
    <row r="12" spans="1:21" s="13" customFormat="1" ht="15" customHeight="1">
      <c r="A12" s="10"/>
      <c r="B12" s="11" t="s">
        <v>7</v>
      </c>
      <c r="C12" s="11" t="s">
        <v>7</v>
      </c>
      <c r="D12" s="11" t="s">
        <v>7</v>
      </c>
      <c r="E12" s="11" t="s">
        <v>7</v>
      </c>
      <c r="F12" s="11"/>
      <c r="G12" s="47" t="s">
        <v>22</v>
      </c>
      <c r="H12" s="45"/>
      <c r="I12" s="45"/>
      <c r="J12" s="47" t="s">
        <v>22</v>
      </c>
      <c r="K12" s="45"/>
      <c r="M12" s="11"/>
      <c r="N12" s="11"/>
      <c r="O12" s="11"/>
      <c r="P12" s="11"/>
      <c r="Q12" s="11"/>
      <c r="R12" s="11"/>
      <c r="S12" s="11"/>
      <c r="T12" s="35"/>
      <c r="U12" s="11"/>
    </row>
    <row r="13" spans="1:21" s="13" customFormat="1" ht="15" customHeight="1">
      <c r="A13" s="9"/>
      <c r="B13" s="28" t="s">
        <v>11</v>
      </c>
      <c r="C13" s="28" t="s">
        <v>12</v>
      </c>
      <c r="D13" s="28" t="s">
        <v>13</v>
      </c>
      <c r="E13" s="28" t="s">
        <v>15</v>
      </c>
      <c r="F13" s="11"/>
      <c r="G13" s="44">
        <v>2002</v>
      </c>
      <c r="H13" s="44">
        <v>2001</v>
      </c>
      <c r="I13" s="45"/>
      <c r="J13" s="45">
        <f>G13</f>
        <v>2002</v>
      </c>
      <c r="K13" s="45">
        <f>H13</f>
        <v>2001</v>
      </c>
      <c r="M13" s="11"/>
      <c r="N13" s="11"/>
      <c r="O13" s="11"/>
      <c r="P13" s="11"/>
      <c r="Q13" s="11"/>
      <c r="R13" s="11"/>
      <c r="S13" s="28"/>
      <c r="T13" s="36"/>
      <c r="U13" s="28"/>
    </row>
    <row r="14" spans="1:21" s="30" customFormat="1" ht="15" customHeight="1">
      <c r="A14" s="10"/>
      <c r="B14" s="29" t="s">
        <v>3</v>
      </c>
      <c r="C14" s="29" t="s">
        <v>3</v>
      </c>
      <c r="D14" s="29" t="s">
        <v>3</v>
      </c>
      <c r="E14" s="29" t="s">
        <v>3</v>
      </c>
      <c r="F14" s="29"/>
      <c r="G14" s="29" t="s">
        <v>3</v>
      </c>
      <c r="H14" s="29" t="s">
        <v>3</v>
      </c>
      <c r="I14" s="29"/>
      <c r="J14" s="29" t="s">
        <v>3</v>
      </c>
      <c r="K14" s="29" t="s">
        <v>3</v>
      </c>
      <c r="M14" s="29"/>
      <c r="N14" s="29"/>
      <c r="O14" s="29"/>
      <c r="P14" s="29"/>
      <c r="Q14" s="29"/>
      <c r="R14" s="29"/>
      <c r="S14" s="29"/>
      <c r="T14" s="37"/>
      <c r="U14" s="29"/>
    </row>
    <row r="15" spans="1:21" s="30" customFormat="1" ht="15" customHeight="1">
      <c r="A15" s="10"/>
      <c r="B15" s="29"/>
      <c r="C15" s="29"/>
      <c r="D15" s="29"/>
      <c r="E15" s="29"/>
      <c r="F15" s="29"/>
      <c r="G15" s="29"/>
      <c r="H15" s="29"/>
      <c r="I15" s="29"/>
      <c r="J15" s="29"/>
      <c r="K15" s="29"/>
      <c r="M15" s="29"/>
      <c r="N15" s="29"/>
      <c r="O15" s="29"/>
      <c r="P15" s="29"/>
      <c r="Q15" s="29"/>
      <c r="R15" s="29"/>
      <c r="S15" s="29"/>
      <c r="T15" s="37"/>
      <c r="U15" s="29"/>
    </row>
    <row r="16" spans="1:21" s="13" customFormat="1" ht="15" customHeight="1">
      <c r="A16" s="10" t="s">
        <v>14</v>
      </c>
      <c r="B16" s="11">
        <v>18450</v>
      </c>
      <c r="C16" s="11" t="e">
        <f>#REF!/1000</f>
        <v>#REF!</v>
      </c>
      <c r="D16" s="11">
        <v>24589</v>
      </c>
      <c r="E16" s="11">
        <v>49796</v>
      </c>
      <c r="F16" s="11"/>
      <c r="G16" s="11">
        <v>20989</v>
      </c>
      <c r="H16" s="11">
        <v>24589</v>
      </c>
      <c r="I16" s="10"/>
      <c r="J16" s="12">
        <v>62343</v>
      </c>
      <c r="K16" s="11">
        <v>66844</v>
      </c>
      <c r="M16" s="10"/>
      <c r="N16" s="10"/>
      <c r="O16" s="10"/>
      <c r="P16" s="10"/>
      <c r="Q16" s="10"/>
      <c r="R16" s="10"/>
      <c r="S16" s="10"/>
      <c r="T16" s="38"/>
      <c r="U16" s="10"/>
    </row>
    <row r="17" spans="1:21" s="6" customFormat="1" ht="15" customHeight="1">
      <c r="A17" s="3" t="s">
        <v>60</v>
      </c>
      <c r="B17" s="16">
        <v>13304</v>
      </c>
      <c r="C17" s="16" t="e">
        <f>#REF!/1000</f>
        <v>#REF!</v>
      </c>
      <c r="D17" s="16">
        <f>19254+1</f>
        <v>19255</v>
      </c>
      <c r="E17" s="16">
        <v>41779</v>
      </c>
      <c r="F17" s="11"/>
      <c r="G17" s="16">
        <v>16288</v>
      </c>
      <c r="H17" s="16">
        <v>19255</v>
      </c>
      <c r="I17" s="15"/>
      <c r="J17" s="17">
        <v>48139</v>
      </c>
      <c r="K17" s="16">
        <v>50390</v>
      </c>
      <c r="M17" s="15"/>
      <c r="N17" s="10"/>
      <c r="O17" s="3"/>
      <c r="P17" s="3"/>
      <c r="Q17" s="3"/>
      <c r="R17" s="3"/>
      <c r="S17" s="3"/>
      <c r="T17" s="34"/>
      <c r="U17" s="3"/>
    </row>
    <row r="18" spans="1:21" s="6" customFormat="1" ht="15" customHeight="1">
      <c r="A18" s="3"/>
      <c r="B18" s="7"/>
      <c r="C18" s="7"/>
      <c r="D18" s="7"/>
      <c r="E18" s="7"/>
      <c r="F18" s="11"/>
      <c r="G18" s="7"/>
      <c r="H18" s="7"/>
      <c r="I18" s="15"/>
      <c r="J18" s="8"/>
      <c r="K18" s="7"/>
      <c r="M18" s="15"/>
      <c r="N18" s="10"/>
      <c r="O18" s="3"/>
      <c r="P18" s="3"/>
      <c r="Q18" s="3"/>
      <c r="R18" s="3"/>
      <c r="S18" s="3"/>
      <c r="T18" s="34"/>
      <c r="U18" s="3"/>
    </row>
    <row r="19" spans="1:21" s="6" customFormat="1" ht="15" customHeight="1">
      <c r="A19" s="3" t="s">
        <v>2</v>
      </c>
      <c r="B19" s="3">
        <f>B16-B17</f>
        <v>5146</v>
      </c>
      <c r="C19" s="3" t="e">
        <f>C16-C17</f>
        <v>#REF!</v>
      </c>
      <c r="D19" s="3">
        <f>D16-D17</f>
        <v>5334</v>
      </c>
      <c r="E19" s="3">
        <f>E16-E17</f>
        <v>8017</v>
      </c>
      <c r="F19" s="11"/>
      <c r="G19" s="3">
        <f>G16-G17</f>
        <v>4701</v>
      </c>
      <c r="H19" s="3">
        <f>H16-H17</f>
        <v>5334</v>
      </c>
      <c r="I19" s="3"/>
      <c r="J19" s="3">
        <f>J16-J17</f>
        <v>14204</v>
      </c>
      <c r="K19" s="3">
        <f>K16-K17</f>
        <v>16454</v>
      </c>
      <c r="M19" s="3"/>
      <c r="N19" s="10"/>
      <c r="O19" s="3"/>
      <c r="P19" s="3"/>
      <c r="Q19" s="3"/>
      <c r="R19" s="3"/>
      <c r="S19" s="3"/>
      <c r="T19" s="34"/>
      <c r="U19" s="3"/>
    </row>
    <row r="20" spans="1:21" s="6" customFormat="1" ht="15" customHeight="1">
      <c r="A20" s="3" t="s">
        <v>16</v>
      </c>
      <c r="B20" s="31">
        <v>3378</v>
      </c>
      <c r="C20" s="18" t="e">
        <f>#REF!/1000</f>
        <v>#REF!</v>
      </c>
      <c r="D20" s="18">
        <v>3282</v>
      </c>
      <c r="E20" s="26">
        <v>3739</v>
      </c>
      <c r="F20" s="15"/>
      <c r="G20" s="15">
        <v>329</v>
      </c>
      <c r="H20" s="15">
        <v>239</v>
      </c>
      <c r="I20" s="3"/>
      <c r="J20" s="8">
        <v>834</v>
      </c>
      <c r="K20" s="15">
        <v>670</v>
      </c>
      <c r="M20" s="15"/>
      <c r="N20" s="10"/>
      <c r="O20" s="3"/>
      <c r="P20" s="3"/>
      <c r="Q20" s="3"/>
      <c r="R20" s="3"/>
      <c r="S20" s="3"/>
      <c r="T20" s="34"/>
      <c r="U20" s="3"/>
    </row>
    <row r="21" spans="1:21" s="6" customFormat="1" ht="15" customHeight="1">
      <c r="A21" s="3" t="s">
        <v>44</v>
      </c>
      <c r="B21" s="19">
        <v>1193</v>
      </c>
      <c r="C21" s="15" t="e">
        <f>#REF!/1000</f>
        <v>#REF!</v>
      </c>
      <c r="D21" s="15">
        <v>723</v>
      </c>
      <c r="E21" s="20">
        <v>1323</v>
      </c>
      <c r="F21" s="15"/>
      <c r="G21" s="14">
        <v>-4639</v>
      </c>
      <c r="H21" s="14">
        <v>-4005</v>
      </c>
      <c r="I21" s="3"/>
      <c r="J21" s="17">
        <v>-13242</v>
      </c>
      <c r="K21" s="14">
        <v>-13000</v>
      </c>
      <c r="M21" s="15"/>
      <c r="N21" s="10"/>
      <c r="O21" s="3"/>
      <c r="P21" s="3"/>
      <c r="Q21" s="3"/>
      <c r="R21" s="3"/>
      <c r="S21" s="3"/>
      <c r="T21" s="34"/>
      <c r="U21" s="3"/>
    </row>
    <row r="22" spans="1:21" s="6" customFormat="1" ht="15" customHeight="1">
      <c r="A22" s="3"/>
      <c r="B22" s="15"/>
      <c r="C22" s="15"/>
      <c r="D22" s="15"/>
      <c r="E22" s="15"/>
      <c r="F22" s="15"/>
      <c r="G22" s="15"/>
      <c r="H22" s="15"/>
      <c r="I22" s="3"/>
      <c r="J22" s="8"/>
      <c r="K22" s="15"/>
      <c r="M22" s="3"/>
      <c r="N22" s="10"/>
      <c r="O22" s="3"/>
      <c r="P22" s="3"/>
      <c r="Q22" s="3"/>
      <c r="R22" s="3"/>
      <c r="S22" s="3"/>
      <c r="T22" s="34"/>
      <c r="U22" s="3"/>
    </row>
    <row r="23" spans="1:21" s="6" customFormat="1" ht="15" customHeight="1">
      <c r="A23" s="10" t="s">
        <v>17</v>
      </c>
      <c r="B23" s="15">
        <f>SUM(B20:B21)</f>
        <v>4571</v>
      </c>
      <c r="C23" s="15" t="e">
        <f>SUM(C20:C21)</f>
        <v>#REF!</v>
      </c>
      <c r="D23" s="15">
        <f>SUM(D20:D21)</f>
        <v>4005</v>
      </c>
      <c r="E23" s="15">
        <f>SUM(E20:E21)</f>
        <v>5062</v>
      </c>
      <c r="F23" s="15"/>
      <c r="G23" s="15">
        <f>SUM(G19:G21)</f>
        <v>391</v>
      </c>
      <c r="H23" s="15">
        <f>SUM(H19:H21)</f>
        <v>1568</v>
      </c>
      <c r="I23" s="15"/>
      <c r="J23" s="15">
        <f>SUM(J19:J21)</f>
        <v>1796</v>
      </c>
      <c r="K23" s="15">
        <f>SUM(K19:K21)</f>
        <v>4124</v>
      </c>
      <c r="M23" s="15"/>
      <c r="N23" s="10"/>
      <c r="O23" s="15"/>
      <c r="P23" s="15"/>
      <c r="Q23" s="15"/>
      <c r="R23" s="15"/>
      <c r="S23" s="15"/>
      <c r="T23" s="39"/>
      <c r="U23" s="15"/>
    </row>
    <row r="24" spans="1:21" s="6" customFormat="1" ht="15" customHeight="1">
      <c r="A24" s="10"/>
      <c r="B24" s="15"/>
      <c r="C24" s="15"/>
      <c r="D24" s="15"/>
      <c r="E24" s="15"/>
      <c r="F24" s="15"/>
      <c r="G24" s="15"/>
      <c r="H24" s="15"/>
      <c r="I24" s="15"/>
      <c r="J24" s="15"/>
      <c r="K24" s="15"/>
      <c r="M24" s="15"/>
      <c r="N24" s="10"/>
      <c r="O24" s="15"/>
      <c r="P24" s="15"/>
      <c r="Q24" s="15"/>
      <c r="R24" s="15"/>
      <c r="S24" s="15"/>
      <c r="T24" s="39"/>
      <c r="U24" s="15"/>
    </row>
    <row r="25" spans="1:21" s="6" customFormat="1" ht="15" customHeight="1">
      <c r="A25" s="3" t="s">
        <v>5</v>
      </c>
      <c r="B25" s="7">
        <v>326</v>
      </c>
      <c r="C25" s="7" t="e">
        <f>#REF!/1000</f>
        <v>#REF!</v>
      </c>
      <c r="D25" s="7">
        <v>268</v>
      </c>
      <c r="E25" s="7">
        <v>616</v>
      </c>
      <c r="F25" s="7"/>
      <c r="G25" s="7">
        <v>-216</v>
      </c>
      <c r="H25" s="7">
        <v>-268</v>
      </c>
      <c r="I25" s="3"/>
      <c r="J25" s="8">
        <v>-662</v>
      </c>
      <c r="K25" s="7">
        <v>-930</v>
      </c>
      <c r="M25" s="15"/>
      <c r="N25" s="10"/>
      <c r="O25" s="3"/>
      <c r="P25" s="3"/>
      <c r="Q25" s="3"/>
      <c r="R25" s="3"/>
      <c r="S25" s="3"/>
      <c r="T25" s="34"/>
      <c r="U25" s="3"/>
    </row>
    <row r="26" spans="1:21" s="6" customFormat="1" ht="15" customHeight="1">
      <c r="A26" s="3" t="s">
        <v>1</v>
      </c>
      <c r="B26" s="15"/>
      <c r="C26" s="15"/>
      <c r="D26" s="15"/>
      <c r="E26" s="15"/>
      <c r="F26" s="15"/>
      <c r="G26" s="14">
        <v>15</v>
      </c>
      <c r="H26" s="14">
        <v>9</v>
      </c>
      <c r="I26" s="15"/>
      <c r="J26" s="14">
        <v>24</v>
      </c>
      <c r="K26" s="14">
        <v>33</v>
      </c>
      <c r="M26" s="15"/>
      <c r="N26" s="10"/>
      <c r="O26" s="15"/>
      <c r="P26" s="15"/>
      <c r="Q26" s="15"/>
      <c r="R26" s="15"/>
      <c r="S26" s="15"/>
      <c r="T26" s="39"/>
      <c r="U26" s="15"/>
    </row>
    <row r="27" spans="1:21" s="6" customFormat="1" ht="15" customHeight="1">
      <c r="A27" s="3"/>
      <c r="B27" s="15"/>
      <c r="C27" s="15"/>
      <c r="D27" s="15"/>
      <c r="E27" s="15"/>
      <c r="F27" s="15"/>
      <c r="G27" s="15"/>
      <c r="H27" s="15"/>
      <c r="I27" s="15"/>
      <c r="J27" s="15"/>
      <c r="K27" s="15"/>
      <c r="M27" s="15"/>
      <c r="N27" s="10"/>
      <c r="O27" s="15"/>
      <c r="P27" s="15"/>
      <c r="Q27" s="15"/>
      <c r="R27" s="15"/>
      <c r="S27" s="15"/>
      <c r="T27" s="39"/>
      <c r="U27" s="15"/>
    </row>
    <row r="28" spans="1:21" s="6" customFormat="1" ht="15" customHeight="1">
      <c r="A28" s="10" t="s">
        <v>61</v>
      </c>
      <c r="B28" s="10" t="e">
        <f>#REF!-B25</f>
        <v>#REF!</v>
      </c>
      <c r="C28" s="10" t="e">
        <f>#REF!-C25</f>
        <v>#REF!</v>
      </c>
      <c r="D28" s="10" t="e">
        <f>#REF!-D25</f>
        <v>#REF!</v>
      </c>
      <c r="E28" s="10" t="e">
        <f>#REF!-E25</f>
        <v>#REF!</v>
      </c>
      <c r="F28" s="10"/>
      <c r="G28" s="10">
        <f>SUM(G23:G26)</f>
        <v>190</v>
      </c>
      <c r="H28" s="10">
        <f>SUM(H23:H26)</f>
        <v>1309</v>
      </c>
      <c r="I28" s="10"/>
      <c r="J28" s="10">
        <f>SUM(J23:J26)</f>
        <v>1158</v>
      </c>
      <c r="K28" s="10">
        <f>SUM(K23:K26)</f>
        <v>3227</v>
      </c>
      <c r="M28" s="10"/>
      <c r="N28" s="10"/>
      <c r="O28" s="10"/>
      <c r="P28" s="10"/>
      <c r="Q28" s="10"/>
      <c r="R28" s="10"/>
      <c r="S28" s="10"/>
      <c r="T28" s="38"/>
      <c r="U28" s="10"/>
    </row>
    <row r="29" spans="1:21" s="6" customFormat="1" ht="15" customHeight="1">
      <c r="A29" s="3" t="s">
        <v>45</v>
      </c>
      <c r="B29" s="7">
        <v>175</v>
      </c>
      <c r="C29" s="7" t="e">
        <f>#REF!/1000</f>
        <v>#REF!</v>
      </c>
      <c r="D29" s="7">
        <v>259</v>
      </c>
      <c r="E29" s="7">
        <v>1722</v>
      </c>
      <c r="F29" s="7"/>
      <c r="G29" s="16">
        <v>-151</v>
      </c>
      <c r="H29" s="16">
        <v>-259</v>
      </c>
      <c r="I29" s="15"/>
      <c r="J29" s="16">
        <v>-471</v>
      </c>
      <c r="K29" s="16">
        <v>-779</v>
      </c>
      <c r="M29" s="15"/>
      <c r="N29" s="10"/>
      <c r="O29" s="3"/>
      <c r="P29" s="15"/>
      <c r="Q29" s="3"/>
      <c r="R29" s="3"/>
      <c r="S29" s="3"/>
      <c r="T29" s="34"/>
      <c r="U29" s="3"/>
    </row>
    <row r="30" spans="1:21" s="6" customFormat="1" ht="15" customHeight="1">
      <c r="A30" s="3"/>
      <c r="B30" s="7"/>
      <c r="C30" s="7"/>
      <c r="D30" s="7"/>
      <c r="E30" s="7"/>
      <c r="F30" s="7"/>
      <c r="G30" s="7"/>
      <c r="H30" s="7"/>
      <c r="I30" s="15"/>
      <c r="J30" s="7"/>
      <c r="K30" s="7"/>
      <c r="M30" s="15"/>
      <c r="N30" s="10"/>
      <c r="O30" s="3"/>
      <c r="P30" s="15"/>
      <c r="Q30" s="3"/>
      <c r="R30" s="3"/>
      <c r="S30" s="3"/>
      <c r="T30" s="34"/>
      <c r="U30" s="3"/>
    </row>
    <row r="31" spans="1:21" s="6" customFormat="1" ht="15" customHeight="1">
      <c r="A31" s="10" t="s">
        <v>62</v>
      </c>
      <c r="B31" s="10" t="e">
        <f>#REF!-B28</f>
        <v>#REF!</v>
      </c>
      <c r="C31" s="10" t="e">
        <f>#REF!-C28</f>
        <v>#REF!</v>
      </c>
      <c r="D31" s="10" t="e">
        <f>#REF!-D28</f>
        <v>#REF!</v>
      </c>
      <c r="E31" s="10" t="e">
        <f>#REF!-E28</f>
        <v>#REF!</v>
      </c>
      <c r="F31" s="10"/>
      <c r="G31" s="10">
        <f>G28+G29</f>
        <v>39</v>
      </c>
      <c r="H31" s="10">
        <f>H28+H29</f>
        <v>1050</v>
      </c>
      <c r="I31" s="10"/>
      <c r="J31" s="10">
        <f>J28+J29</f>
        <v>687</v>
      </c>
      <c r="K31" s="10">
        <f>K28+K29</f>
        <v>2448</v>
      </c>
      <c r="M31" s="10"/>
      <c r="N31" s="10"/>
      <c r="O31" s="10"/>
      <c r="P31" s="10"/>
      <c r="Q31" s="10"/>
      <c r="R31" s="10"/>
      <c r="S31" s="10"/>
      <c r="T31" s="38"/>
      <c r="U31" s="10"/>
    </row>
    <row r="32" spans="1:21" s="6" customFormat="1" ht="15" customHeight="1">
      <c r="A32" s="3" t="s">
        <v>63</v>
      </c>
      <c r="B32" s="7">
        <v>175</v>
      </c>
      <c r="C32" s="7" t="e">
        <f>#REF!/1000</f>
        <v>#REF!</v>
      </c>
      <c r="D32" s="7">
        <v>259</v>
      </c>
      <c r="E32" s="7">
        <v>1722</v>
      </c>
      <c r="F32" s="7"/>
      <c r="G32" s="16">
        <v>0</v>
      </c>
      <c r="H32" s="16">
        <v>0</v>
      </c>
      <c r="I32" s="15"/>
      <c r="J32" s="16">
        <v>0</v>
      </c>
      <c r="K32" s="16">
        <v>0</v>
      </c>
      <c r="M32" s="15"/>
      <c r="N32" s="10"/>
      <c r="O32" s="3"/>
      <c r="P32" s="15"/>
      <c r="Q32" s="3"/>
      <c r="R32" s="3"/>
      <c r="S32" s="3"/>
      <c r="T32" s="34"/>
      <c r="U32" s="3"/>
    </row>
    <row r="33" spans="1:21" s="6" customFormat="1" ht="15" customHeight="1">
      <c r="A33" s="3"/>
      <c r="B33" s="7"/>
      <c r="C33" s="7"/>
      <c r="D33" s="7"/>
      <c r="E33" s="7"/>
      <c r="F33" s="7"/>
      <c r="G33" s="7"/>
      <c r="H33" s="7"/>
      <c r="I33" s="15"/>
      <c r="J33" s="7"/>
      <c r="K33" s="7"/>
      <c r="M33" s="15"/>
      <c r="N33" s="10"/>
      <c r="O33" s="3"/>
      <c r="P33" s="15"/>
      <c r="Q33" s="3"/>
      <c r="R33" s="3"/>
      <c r="S33" s="3"/>
      <c r="T33" s="34"/>
      <c r="U33" s="3"/>
    </row>
    <row r="34" spans="1:21" s="6" customFormat="1" ht="15" customHeight="1" thickBot="1">
      <c r="A34" s="10" t="s">
        <v>46</v>
      </c>
      <c r="B34" s="10" t="e">
        <f>+B28-B29</f>
        <v>#REF!</v>
      </c>
      <c r="C34" s="10" t="e">
        <f>C28-C29</f>
        <v>#REF!</v>
      </c>
      <c r="D34" s="10" t="e">
        <f>+D28-D29</f>
        <v>#REF!</v>
      </c>
      <c r="E34" s="10" t="e">
        <f>+E28-E29</f>
        <v>#REF!</v>
      </c>
      <c r="F34" s="10"/>
      <c r="G34" s="94">
        <f>+G31+G32</f>
        <v>39</v>
      </c>
      <c r="H34" s="94">
        <f>+H31+H32</f>
        <v>1050</v>
      </c>
      <c r="I34" s="10"/>
      <c r="J34" s="94">
        <f>+J31+J32</f>
        <v>687</v>
      </c>
      <c r="K34" s="94">
        <f>+K31+K32</f>
        <v>2448</v>
      </c>
      <c r="M34" s="10"/>
      <c r="N34" s="10"/>
      <c r="O34" s="10"/>
      <c r="P34" s="10"/>
      <c r="Q34" s="10"/>
      <c r="R34" s="10"/>
      <c r="S34" s="10"/>
      <c r="T34" s="38"/>
      <c r="U34" s="10"/>
    </row>
    <row r="35" spans="2:18" ht="15" customHeight="1" thickTop="1">
      <c r="B35" s="3"/>
      <c r="K35" s="3"/>
      <c r="N35" s="10"/>
      <c r="O35" s="3"/>
      <c r="P35" s="3"/>
      <c r="Q35" s="3"/>
      <c r="R35" s="3"/>
    </row>
    <row r="36" spans="2:18" ht="15" customHeight="1">
      <c r="B36" s="3"/>
      <c r="K36" s="3"/>
      <c r="N36" s="10"/>
      <c r="O36" s="3"/>
      <c r="P36" s="3"/>
      <c r="Q36" s="3"/>
      <c r="R36" s="3"/>
    </row>
    <row r="37" spans="1:21" s="6" customFormat="1" ht="15" customHeight="1">
      <c r="A37" s="3" t="s">
        <v>64</v>
      </c>
      <c r="B37" s="3"/>
      <c r="C37" s="3"/>
      <c r="D37" s="3"/>
      <c r="E37" s="3"/>
      <c r="F37" s="3"/>
      <c r="G37" s="23">
        <f>G34/74000*100</f>
        <v>0.0527027027027027</v>
      </c>
      <c r="H37" s="23">
        <f>H34/74000*100</f>
        <v>1.418918918918919</v>
      </c>
      <c r="I37" s="23"/>
      <c r="J37" s="23">
        <f>J34/74000*100</f>
        <v>0.9283783783783783</v>
      </c>
      <c r="K37" s="23">
        <f>K34/74000*100</f>
        <v>3.3081081081081076</v>
      </c>
      <c r="M37" s="23"/>
      <c r="N37" s="10"/>
      <c r="O37" s="3"/>
      <c r="P37" s="3"/>
      <c r="Q37" s="3"/>
      <c r="R37" s="3"/>
      <c r="S37" s="3"/>
      <c r="T37" s="34"/>
      <c r="U37" s="3"/>
    </row>
    <row r="38" spans="1:21" s="6" customFormat="1" ht="15" customHeight="1">
      <c r="A38" s="3"/>
      <c r="B38" s="3"/>
      <c r="C38" s="3"/>
      <c r="D38" s="3"/>
      <c r="E38" s="3"/>
      <c r="F38" s="3"/>
      <c r="G38" s="23"/>
      <c r="H38" s="23"/>
      <c r="I38" s="23"/>
      <c r="J38" s="23"/>
      <c r="K38" s="23"/>
      <c r="M38" s="23"/>
      <c r="N38" s="10"/>
      <c r="O38" s="3"/>
      <c r="P38" s="3"/>
      <c r="Q38" s="3"/>
      <c r="R38" s="3"/>
      <c r="S38" s="3"/>
      <c r="T38" s="34"/>
      <c r="U38" s="3"/>
    </row>
    <row r="39" spans="1:14" ht="15" customHeight="1">
      <c r="A39" s="3" t="s">
        <v>65</v>
      </c>
      <c r="G39" s="15" t="s">
        <v>47</v>
      </c>
      <c r="H39" s="15" t="s">
        <v>47</v>
      </c>
      <c r="I39" s="15"/>
      <c r="J39" s="15" t="s">
        <v>47</v>
      </c>
      <c r="K39" s="15" t="s">
        <v>47</v>
      </c>
      <c r="N39" s="10"/>
    </row>
    <row r="40" spans="9:21" ht="15" customHeight="1">
      <c r="I40" s="2"/>
      <c r="K40" s="4"/>
      <c r="L40" s="3"/>
      <c r="N40" s="10"/>
      <c r="S40" s="6"/>
      <c r="T40" s="40"/>
      <c r="U40" s="4"/>
    </row>
    <row r="41" spans="1:21" ht="15" customHeight="1">
      <c r="A41" s="48" t="s">
        <v>20</v>
      </c>
      <c r="G41" s="32"/>
      <c r="H41" s="4"/>
      <c r="I41" s="4"/>
      <c r="J41" s="2"/>
      <c r="K41" s="4"/>
      <c r="M41" s="4"/>
      <c r="N41" s="10"/>
      <c r="O41" s="4"/>
      <c r="P41" s="4"/>
      <c r="Q41" s="4"/>
      <c r="R41" s="4"/>
      <c r="S41" s="6"/>
      <c r="T41" s="40"/>
      <c r="U41" s="4"/>
    </row>
    <row r="42" spans="3:21" ht="15" customHeight="1">
      <c r="C42" s="2"/>
      <c r="D42" s="2"/>
      <c r="E42" s="2"/>
      <c r="F42" s="2"/>
      <c r="G42" s="33"/>
      <c r="H42" s="2"/>
      <c r="I42" s="4"/>
      <c r="J42" s="4"/>
      <c r="L42" s="33"/>
      <c r="N42" s="10"/>
      <c r="S42" s="6"/>
      <c r="T42" s="40"/>
      <c r="U42" s="4"/>
    </row>
    <row r="43" spans="2:21" ht="15" customHeight="1">
      <c r="B43" s="3"/>
      <c r="F43" s="2"/>
      <c r="G43" s="2"/>
      <c r="H43" s="2"/>
      <c r="I43" s="4"/>
      <c r="J43" s="4"/>
      <c r="L43" s="2"/>
      <c r="N43" s="4"/>
      <c r="S43" s="2"/>
      <c r="T43" s="40"/>
      <c r="U43" s="4"/>
    </row>
    <row r="44" spans="2:21" ht="15" customHeight="1">
      <c r="B44" s="3"/>
      <c r="F44" s="2"/>
      <c r="G44" s="2"/>
      <c r="H44" s="2"/>
      <c r="I44" s="4"/>
      <c r="J44" s="4"/>
      <c r="L44" s="2"/>
      <c r="N44" s="4"/>
      <c r="S44" s="2"/>
      <c r="T44" s="40"/>
      <c r="U44" s="4"/>
    </row>
    <row r="45" spans="2:21" ht="15" customHeight="1">
      <c r="B45" s="3"/>
      <c r="F45" s="2"/>
      <c r="G45" s="2"/>
      <c r="H45" s="2"/>
      <c r="I45" s="4"/>
      <c r="J45" s="4"/>
      <c r="N45" s="4"/>
      <c r="S45" s="2"/>
      <c r="T45" s="40"/>
      <c r="U45" s="4"/>
    </row>
    <row r="46" spans="2:21" ht="15" customHeight="1">
      <c r="B46" s="3"/>
      <c r="F46" s="2"/>
      <c r="H46" s="2"/>
      <c r="I46" s="4"/>
      <c r="J46" s="4"/>
      <c r="L46" s="33"/>
      <c r="N46" s="4"/>
      <c r="S46" s="2"/>
      <c r="T46" s="40"/>
      <c r="U46" s="4"/>
    </row>
    <row r="47" spans="2:21" ht="15" customHeight="1">
      <c r="B47" s="3"/>
      <c r="F47" s="2"/>
      <c r="G47" s="4"/>
      <c r="H47" s="2"/>
      <c r="I47" s="4"/>
      <c r="J47" s="4"/>
      <c r="T47" s="40"/>
      <c r="U47" s="4"/>
    </row>
    <row r="48" spans="2:21" ht="15" customHeight="1">
      <c r="B48" s="3"/>
      <c r="F48" s="2"/>
      <c r="G48" s="2"/>
      <c r="H48" s="2"/>
      <c r="I48" s="4"/>
      <c r="J48" s="4"/>
      <c r="K48" s="4"/>
      <c r="M48" s="4"/>
      <c r="N48" s="4"/>
      <c r="O48" s="4"/>
      <c r="Q48" s="4"/>
      <c r="R48" s="4"/>
      <c r="S48" s="4"/>
      <c r="T48" s="40"/>
      <c r="U48" s="4"/>
    </row>
    <row r="49" spans="2:21" ht="15" customHeight="1">
      <c r="B49" s="3"/>
      <c r="F49" s="2"/>
      <c r="I49" s="4"/>
      <c r="J49" s="4"/>
      <c r="K49" s="4"/>
      <c r="M49" s="4"/>
      <c r="N49" s="4"/>
      <c r="O49" s="4"/>
      <c r="P49" s="4"/>
      <c r="Q49" s="4"/>
      <c r="R49" s="4"/>
      <c r="S49" s="6"/>
      <c r="T49" s="40"/>
      <c r="U49" s="4"/>
    </row>
    <row r="50" spans="2:21" ht="15" customHeight="1">
      <c r="B50" s="3"/>
      <c r="F50" s="2"/>
      <c r="I50" s="4"/>
      <c r="J50" s="4"/>
      <c r="M50" s="4"/>
      <c r="N50" s="4"/>
      <c r="O50" s="4"/>
      <c r="P50" s="4"/>
      <c r="Q50" s="4"/>
      <c r="R50" s="4"/>
      <c r="S50" s="6"/>
      <c r="T50" s="40"/>
      <c r="U50" s="4"/>
    </row>
    <row r="51" spans="2:21" ht="15" customHeight="1">
      <c r="B51" s="3"/>
      <c r="F51" s="2"/>
      <c r="G51" s="2"/>
      <c r="H51" s="2"/>
      <c r="I51" s="4"/>
      <c r="J51" s="4"/>
      <c r="K51" s="4"/>
      <c r="M51" s="4"/>
      <c r="N51" s="4"/>
      <c r="O51" s="4"/>
      <c r="P51" s="4"/>
      <c r="Q51" s="4"/>
      <c r="R51" s="4"/>
      <c r="S51" s="6"/>
      <c r="T51" s="40"/>
      <c r="U51" s="4"/>
    </row>
    <row r="52" spans="2:21" ht="15" customHeight="1">
      <c r="B52" s="3"/>
      <c r="F52" s="2"/>
      <c r="H52" s="2"/>
      <c r="I52" s="4"/>
      <c r="J52" s="4"/>
      <c r="K52" s="4"/>
      <c r="M52" s="4"/>
      <c r="N52" s="4"/>
      <c r="O52" s="4"/>
      <c r="P52" s="4"/>
      <c r="Q52" s="4"/>
      <c r="R52" s="4"/>
      <c r="S52" s="6"/>
      <c r="T52" s="40"/>
      <c r="U52" s="4"/>
    </row>
    <row r="53" spans="2:21" ht="15" customHeight="1">
      <c r="B53" s="3"/>
      <c r="F53" s="2"/>
      <c r="H53" s="2"/>
      <c r="I53" s="4"/>
      <c r="J53" s="4"/>
      <c r="K53" s="4"/>
      <c r="M53" s="4"/>
      <c r="N53" s="4"/>
      <c r="O53" s="4"/>
      <c r="P53" s="4"/>
      <c r="Q53" s="4"/>
      <c r="R53" s="4"/>
      <c r="S53" s="6"/>
      <c r="T53" s="40"/>
      <c r="U53" s="4"/>
    </row>
    <row r="54" spans="2:21" ht="15" customHeight="1">
      <c r="B54" s="3"/>
      <c r="F54" s="2"/>
      <c r="H54" s="2"/>
      <c r="I54" s="4"/>
      <c r="J54" s="4"/>
      <c r="K54" s="4"/>
      <c r="M54" s="4"/>
      <c r="N54" s="4"/>
      <c r="O54" s="4"/>
      <c r="P54" s="4"/>
      <c r="Q54" s="4"/>
      <c r="R54" s="4"/>
      <c r="S54" s="6"/>
      <c r="T54" s="40"/>
      <c r="U54" s="4"/>
    </row>
    <row r="55" spans="2:21" ht="15" customHeight="1">
      <c r="B55" s="3"/>
      <c r="F55" s="2"/>
      <c r="G55" s="2"/>
      <c r="H55" s="2"/>
      <c r="K55" s="4"/>
      <c r="M55" s="4"/>
      <c r="N55" s="4"/>
      <c r="O55" s="4"/>
      <c r="P55" s="4"/>
      <c r="Q55" s="4"/>
      <c r="R55" s="4"/>
      <c r="S55" s="6"/>
      <c r="T55" s="40"/>
      <c r="U55" s="4"/>
    </row>
  </sheetData>
  <mergeCells count="1">
    <mergeCell ref="S10:T10"/>
  </mergeCells>
  <printOptions horizontalCentered="1"/>
  <pageMargins left="1" right="0.5" top="1" bottom="1" header="0.5" footer="0.5"/>
  <pageSetup fitToHeight="1" fitToWidth="1"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workbookViewId="0" topLeftCell="A1">
      <selection activeCell="A1" sqref="A1"/>
    </sheetView>
  </sheetViews>
  <sheetFormatPr defaultColWidth="8.88671875" defaultRowHeight="15" customHeight="1"/>
  <cols>
    <col min="1" max="1" width="2.88671875" style="58" customWidth="1"/>
    <col min="2" max="2" width="2.10546875" style="2" customWidth="1"/>
    <col min="3" max="3" width="32.10546875" style="2" customWidth="1"/>
    <col min="4" max="5" width="11.88671875" style="58" customWidth="1"/>
    <col min="6" max="16384" width="7.10546875" style="58" customWidth="1"/>
  </cols>
  <sheetData>
    <row r="1" spans="1:6" s="2" customFormat="1" ht="18.75" customHeight="1">
      <c r="A1" s="1" t="s">
        <v>4</v>
      </c>
      <c r="F1" s="3"/>
    </row>
    <row r="2" spans="1:6" s="2" customFormat="1" ht="15" customHeight="1">
      <c r="A2" s="5" t="s">
        <v>18</v>
      </c>
      <c r="F2" s="3"/>
    </row>
    <row r="3" spans="1:6" s="2" customFormat="1" ht="15" customHeight="1">
      <c r="A3" s="5"/>
      <c r="F3" s="3"/>
    </row>
    <row r="4" spans="1:6" s="2" customFormat="1" ht="15" customHeight="1">
      <c r="A4" s="5"/>
      <c r="F4" s="3"/>
    </row>
    <row r="5" spans="1:6" s="2" customFormat="1" ht="15" customHeight="1">
      <c r="A5" s="5"/>
      <c r="F5" s="3"/>
    </row>
    <row r="6" spans="1:6" s="2" customFormat="1" ht="15" customHeight="1">
      <c r="A6" s="93" t="s">
        <v>23</v>
      </c>
      <c r="F6" s="3"/>
    </row>
    <row r="7" spans="1:6" s="2" customFormat="1" ht="15" customHeight="1">
      <c r="A7" s="93" t="s">
        <v>56</v>
      </c>
      <c r="F7" s="3"/>
    </row>
    <row r="8" spans="1:6" s="2" customFormat="1" ht="15" customHeight="1">
      <c r="A8" s="5"/>
      <c r="F8" s="3"/>
    </row>
    <row r="9" spans="2:5" s="50" customFormat="1" ht="15" customHeight="1">
      <c r="B9" s="5"/>
      <c r="C9" s="5"/>
      <c r="D9" s="51" t="s">
        <v>71</v>
      </c>
      <c r="E9" s="51" t="s">
        <v>72</v>
      </c>
    </row>
    <row r="10" spans="2:5" s="50" customFormat="1" ht="15" customHeight="1">
      <c r="B10" s="32"/>
      <c r="C10" s="5"/>
      <c r="D10" s="52" t="s">
        <v>74</v>
      </c>
      <c r="E10" s="52" t="s">
        <v>73</v>
      </c>
    </row>
    <row r="11" spans="2:5" s="53" customFormat="1" ht="15" customHeight="1">
      <c r="B11" s="5"/>
      <c r="C11" s="54"/>
      <c r="D11" s="55" t="s">
        <v>3</v>
      </c>
      <c r="E11" s="55" t="s">
        <v>3</v>
      </c>
    </row>
    <row r="12" spans="1:5" ht="15" customHeight="1">
      <c r="A12" s="56"/>
      <c r="B12" s="5" t="s">
        <v>24</v>
      </c>
      <c r="C12" s="49"/>
      <c r="D12" s="57">
        <v>31155</v>
      </c>
      <c r="E12" s="2">
        <v>31483</v>
      </c>
    </row>
    <row r="13" spans="1:5" ht="15" customHeight="1">
      <c r="A13" s="56"/>
      <c r="B13" s="5"/>
      <c r="C13" s="49"/>
      <c r="D13" s="57"/>
      <c r="E13" s="2"/>
    </row>
    <row r="14" spans="1:5" ht="15" customHeight="1">
      <c r="A14" s="56"/>
      <c r="B14" s="5" t="s">
        <v>25</v>
      </c>
      <c r="C14" s="49"/>
      <c r="D14" s="2"/>
      <c r="E14" s="2"/>
    </row>
    <row r="15" spans="1:5" ht="15" customHeight="1">
      <c r="A15" s="56"/>
      <c r="B15" s="49"/>
      <c r="C15" s="49" t="s">
        <v>26</v>
      </c>
      <c r="D15" s="43">
        <v>84886</v>
      </c>
      <c r="E15" s="43">
        <v>87783</v>
      </c>
    </row>
    <row r="16" spans="1:5" ht="15" customHeight="1">
      <c r="A16" s="56"/>
      <c r="B16" s="49"/>
      <c r="C16" s="49" t="s">
        <v>66</v>
      </c>
      <c r="D16" s="41">
        <v>8307</v>
      </c>
      <c r="E16" s="41">
        <v>10361</v>
      </c>
    </row>
    <row r="17" spans="1:5" ht="15" customHeight="1">
      <c r="A17" s="56"/>
      <c r="B17" s="49"/>
      <c r="C17" s="49" t="s">
        <v>48</v>
      </c>
      <c r="D17" s="42">
        <v>837</v>
      </c>
      <c r="E17" s="42">
        <v>1297</v>
      </c>
    </row>
    <row r="18" spans="1:5" ht="15" customHeight="1">
      <c r="A18" s="56"/>
      <c r="B18" s="49"/>
      <c r="C18" s="49"/>
      <c r="D18" s="3">
        <f>SUM(D15:D17)</f>
        <v>94030</v>
      </c>
      <c r="E18" s="3">
        <f>SUM(E15:E17)</f>
        <v>99441</v>
      </c>
    </row>
    <row r="19" spans="1:5" ht="15" customHeight="1">
      <c r="A19" s="56"/>
      <c r="B19" s="5" t="s">
        <v>27</v>
      </c>
      <c r="C19" s="49"/>
      <c r="D19" s="3"/>
      <c r="E19" s="3"/>
    </row>
    <row r="20" spans="1:5" ht="15" customHeight="1">
      <c r="A20" s="56"/>
      <c r="B20" s="49"/>
      <c r="C20" s="49" t="s">
        <v>67</v>
      </c>
      <c r="D20" s="43">
        <v>11717</v>
      </c>
      <c r="E20" s="24">
        <v>14407</v>
      </c>
    </row>
    <row r="21" spans="1:5" ht="15" customHeight="1">
      <c r="A21" s="56"/>
      <c r="B21" s="49"/>
      <c r="C21" s="49" t="s">
        <v>28</v>
      </c>
      <c r="D21" s="41">
        <v>15767</v>
      </c>
      <c r="E21" s="21">
        <v>15142</v>
      </c>
    </row>
    <row r="22" spans="1:5" ht="15" customHeight="1">
      <c r="A22" s="56"/>
      <c r="B22" s="49"/>
      <c r="C22" s="49" t="s">
        <v>68</v>
      </c>
      <c r="D22" s="42">
        <v>347</v>
      </c>
      <c r="E22" s="25">
        <v>1890</v>
      </c>
    </row>
    <row r="23" spans="1:5" ht="15" customHeight="1">
      <c r="A23" s="56"/>
      <c r="B23" s="49"/>
      <c r="C23" s="49"/>
      <c r="D23" s="3">
        <f>SUM(D20:D22)</f>
        <v>27831</v>
      </c>
      <c r="E23" s="3">
        <f>SUM(E20:E22)</f>
        <v>31439</v>
      </c>
    </row>
    <row r="24" spans="1:5" ht="15" customHeight="1">
      <c r="A24" s="56"/>
      <c r="B24" s="49"/>
      <c r="C24" s="49"/>
      <c r="D24" s="3"/>
      <c r="E24" s="3"/>
    </row>
    <row r="25" spans="1:5" ht="15" customHeight="1">
      <c r="A25" s="56"/>
      <c r="B25" s="5" t="s">
        <v>69</v>
      </c>
      <c r="C25" s="58"/>
      <c r="D25" s="2">
        <f>+D18-D23</f>
        <v>66199</v>
      </c>
      <c r="E25" s="2">
        <f>+E18-E23</f>
        <v>68002</v>
      </c>
    </row>
    <row r="26" spans="1:5" ht="15" customHeight="1">
      <c r="A26" s="56"/>
      <c r="B26" s="49"/>
      <c r="C26" s="49"/>
      <c r="D26" s="2"/>
      <c r="E26" s="2"/>
    </row>
    <row r="27" spans="1:5" ht="15" customHeight="1" thickBot="1">
      <c r="A27" s="56"/>
      <c r="B27" s="49"/>
      <c r="C27" s="49"/>
      <c r="D27" s="22">
        <f>+D25+D12</f>
        <v>97354</v>
      </c>
      <c r="E27" s="22">
        <f>+E25+E12</f>
        <v>99485</v>
      </c>
    </row>
    <row r="28" spans="1:5" ht="15" customHeight="1" thickTop="1">
      <c r="A28" s="56"/>
      <c r="B28" s="49"/>
      <c r="C28" s="49"/>
      <c r="D28" s="10"/>
      <c r="E28" s="10"/>
    </row>
    <row r="29" spans="1:5" ht="15" customHeight="1">
      <c r="A29" s="56"/>
      <c r="B29" s="5" t="s">
        <v>54</v>
      </c>
      <c r="C29" s="49"/>
      <c r="D29" s="2"/>
      <c r="E29" s="2"/>
    </row>
    <row r="30" spans="1:5" ht="15" customHeight="1">
      <c r="A30" s="56"/>
      <c r="B30" s="5" t="s">
        <v>55</v>
      </c>
      <c r="C30" s="49"/>
      <c r="D30" s="2"/>
      <c r="E30" s="2"/>
    </row>
    <row r="31" spans="1:5" ht="15" customHeight="1">
      <c r="A31" s="56"/>
      <c r="B31" s="49"/>
      <c r="C31" s="49" t="s">
        <v>36</v>
      </c>
      <c r="D31" s="2">
        <v>74000</v>
      </c>
      <c r="E31" s="2">
        <v>74000</v>
      </c>
    </row>
    <row r="32" spans="1:5" ht="15" customHeight="1">
      <c r="A32" s="56"/>
      <c r="B32" s="49"/>
      <c r="C32" s="49" t="s">
        <v>29</v>
      </c>
      <c r="D32" s="95">
        <v>17834</v>
      </c>
      <c r="E32" s="95">
        <v>18997</v>
      </c>
    </row>
    <row r="33" spans="1:5" ht="15" customHeight="1">
      <c r="A33" s="56"/>
      <c r="B33" s="49"/>
      <c r="C33" s="49"/>
      <c r="D33" s="2">
        <f>D31+D32</f>
        <v>91834</v>
      </c>
      <c r="E33" s="2">
        <f>E31+E32</f>
        <v>92997</v>
      </c>
    </row>
    <row r="34" spans="1:5" ht="15" customHeight="1">
      <c r="A34" s="56"/>
      <c r="B34" s="49"/>
      <c r="C34" s="49"/>
      <c r="D34" s="2"/>
      <c r="E34" s="2"/>
    </row>
    <row r="35" spans="1:5" ht="15" customHeight="1">
      <c r="A35" s="56"/>
      <c r="B35" s="5" t="s">
        <v>70</v>
      </c>
      <c r="C35" s="49"/>
      <c r="D35" s="3"/>
      <c r="E35" s="3"/>
    </row>
    <row r="36" spans="1:5" ht="15" customHeight="1">
      <c r="A36" s="56"/>
      <c r="B36" s="58"/>
      <c r="C36" s="49" t="s">
        <v>30</v>
      </c>
      <c r="D36" s="96">
        <v>5078</v>
      </c>
      <c r="E36" s="24">
        <v>6046</v>
      </c>
    </row>
    <row r="37" spans="1:5" ht="15" customHeight="1">
      <c r="A37" s="56"/>
      <c r="B37" s="58"/>
      <c r="C37" s="49" t="s">
        <v>31</v>
      </c>
      <c r="D37" s="97">
        <v>442</v>
      </c>
      <c r="E37" s="25">
        <v>442</v>
      </c>
    </row>
    <row r="38" spans="1:5" ht="15" customHeight="1">
      <c r="A38" s="56"/>
      <c r="B38" s="58"/>
      <c r="C38" s="49"/>
      <c r="D38" s="2">
        <f>D36+D37</f>
        <v>5520</v>
      </c>
      <c r="E38" s="2">
        <f>E36+E37</f>
        <v>6488</v>
      </c>
    </row>
    <row r="39" spans="1:5" ht="15" customHeight="1">
      <c r="A39" s="56"/>
      <c r="B39" s="49"/>
      <c r="C39" s="49"/>
      <c r="D39" s="2"/>
      <c r="E39" s="2"/>
    </row>
    <row r="40" spans="1:5" ht="15" customHeight="1" thickBot="1">
      <c r="A40" s="56"/>
      <c r="B40" s="49"/>
      <c r="C40" s="49"/>
      <c r="D40" s="22">
        <f>D33+D38</f>
        <v>97354</v>
      </c>
      <c r="E40" s="22">
        <f>E33+E38</f>
        <v>99485</v>
      </c>
    </row>
    <row r="41" spans="1:5" ht="15" customHeight="1" thickTop="1">
      <c r="A41" s="56"/>
      <c r="B41" s="49"/>
      <c r="C41" s="49"/>
      <c r="D41" s="2"/>
      <c r="E41" s="2"/>
    </row>
    <row r="42" spans="1:5" s="62" customFormat="1" ht="15" customHeight="1" thickBot="1">
      <c r="A42" s="59"/>
      <c r="B42" s="60" t="s">
        <v>32</v>
      </c>
      <c r="C42" s="61"/>
      <c r="D42" s="92">
        <f>(D27-D38)/D31</f>
        <v>1.241</v>
      </c>
      <c r="E42" s="92">
        <f>(E27-E38)/E31</f>
        <v>1.2567162162162162</v>
      </c>
    </row>
    <row r="43" ht="15" customHeight="1" thickTop="1"/>
    <row r="45" spans="1:6" s="2" customFormat="1" ht="15" customHeight="1">
      <c r="A45" s="105" t="s">
        <v>20</v>
      </c>
      <c r="B45" s="106"/>
      <c r="C45" s="106"/>
      <c r="D45" s="106"/>
      <c r="E45" s="106"/>
      <c r="F45" s="106"/>
    </row>
    <row r="46" spans="1:6" s="2" customFormat="1" ht="15" customHeight="1">
      <c r="A46" s="106"/>
      <c r="B46" s="106"/>
      <c r="C46" s="106"/>
      <c r="D46" s="106"/>
      <c r="E46" s="106"/>
      <c r="F46" s="106"/>
    </row>
    <row r="47" spans="1:6" s="2" customFormat="1" ht="15" customHeight="1">
      <c r="A47" s="63"/>
      <c r="F47" s="3"/>
    </row>
  </sheetData>
  <mergeCells count="1">
    <mergeCell ref="A45:F46"/>
  </mergeCells>
  <printOptions/>
  <pageMargins left="1" right="0.75" top="0.75" bottom="0.5" header="0.5" footer="0.25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workbookViewId="0" topLeftCell="A1">
      <selection activeCell="A1" sqref="A1"/>
    </sheetView>
  </sheetViews>
  <sheetFormatPr defaultColWidth="8.88671875" defaultRowHeight="15"/>
  <cols>
    <col min="1" max="1" width="21.88671875" style="64" customWidth="1"/>
    <col min="2" max="2" width="5.5546875" style="64" customWidth="1"/>
    <col min="3" max="3" width="9.88671875" style="64" customWidth="1"/>
    <col min="4" max="4" width="2.5546875" style="64" customWidth="1"/>
    <col min="5" max="5" width="9.88671875" style="64" customWidth="1"/>
    <col min="6" max="6" width="2.6640625" style="64" customWidth="1"/>
    <col min="7" max="7" width="9.88671875" style="64" customWidth="1"/>
    <col min="8" max="16384" width="7.10546875" style="64" customWidth="1"/>
  </cols>
  <sheetData>
    <row r="1" spans="1:4" ht="18">
      <c r="A1" s="99" t="s">
        <v>4</v>
      </c>
      <c r="B1" s="99"/>
      <c r="C1" s="76"/>
      <c r="D1" s="76"/>
    </row>
    <row r="2" spans="1:4" ht="12.75">
      <c r="A2" s="76" t="s">
        <v>18</v>
      </c>
      <c r="B2" s="76"/>
      <c r="C2" s="76"/>
      <c r="D2" s="76"/>
    </row>
    <row r="3" spans="1:4" ht="12.75">
      <c r="A3" s="76"/>
      <c r="B3" s="76"/>
      <c r="C3" s="76"/>
      <c r="D3" s="76"/>
    </row>
    <row r="4" spans="1:4" ht="12.75">
      <c r="A4" s="76"/>
      <c r="B4" s="76"/>
      <c r="C4" s="76"/>
      <c r="D4" s="76"/>
    </row>
    <row r="5" spans="1:4" ht="12.75">
      <c r="A5" s="76"/>
      <c r="B5" s="76"/>
      <c r="C5" s="76"/>
      <c r="D5" s="76"/>
    </row>
    <row r="6" spans="1:4" ht="15.75">
      <c r="A6" s="98" t="s">
        <v>79</v>
      </c>
      <c r="B6" s="98"/>
      <c r="C6" s="76"/>
      <c r="D6" s="76"/>
    </row>
    <row r="7" spans="1:4" ht="15.75">
      <c r="A7" s="98" t="s">
        <v>75</v>
      </c>
      <c r="B7" s="98"/>
      <c r="C7" s="76"/>
      <c r="D7" s="76"/>
    </row>
    <row r="10" spans="3:7" ht="12.75">
      <c r="C10" s="77"/>
      <c r="D10" s="77"/>
      <c r="E10" s="77"/>
      <c r="F10" s="77"/>
      <c r="G10" s="77"/>
    </row>
    <row r="11" spans="3:7" ht="12.75">
      <c r="C11" s="77"/>
      <c r="D11" s="77"/>
      <c r="E11" s="87" t="s">
        <v>35</v>
      </c>
      <c r="F11" s="67"/>
      <c r="G11" s="77"/>
    </row>
    <row r="12" spans="3:7" ht="12.75">
      <c r="C12" s="100" t="s">
        <v>36</v>
      </c>
      <c r="D12" s="66"/>
      <c r="E12" s="100" t="s">
        <v>37</v>
      </c>
      <c r="F12" s="66"/>
      <c r="G12" s="100" t="s">
        <v>0</v>
      </c>
    </row>
    <row r="13" spans="3:7" ht="12.75">
      <c r="C13" s="87" t="s">
        <v>33</v>
      </c>
      <c r="D13" s="67"/>
      <c r="E13" s="87" t="s">
        <v>33</v>
      </c>
      <c r="F13" s="67"/>
      <c r="G13" s="87" t="s">
        <v>33</v>
      </c>
    </row>
    <row r="16" spans="1:7" ht="12.75">
      <c r="A16" s="76" t="s">
        <v>82</v>
      </c>
      <c r="B16" s="102" t="s">
        <v>81</v>
      </c>
      <c r="C16" s="74">
        <v>74000</v>
      </c>
      <c r="D16" s="74"/>
      <c r="E16" s="74">
        <v>17147</v>
      </c>
      <c r="F16" s="74"/>
      <c r="G16" s="74">
        <f>SUM(C16:E16)</f>
        <v>91147</v>
      </c>
    </row>
    <row r="17" spans="1:7" ht="12.75">
      <c r="A17" s="64" t="s">
        <v>38</v>
      </c>
      <c r="C17" s="78">
        <v>0</v>
      </c>
      <c r="D17" s="74"/>
      <c r="E17" s="79">
        <v>1850</v>
      </c>
      <c r="F17" s="74"/>
      <c r="G17" s="79">
        <f>SUM(C17:E17)</f>
        <v>1850</v>
      </c>
    </row>
    <row r="18" spans="3:7" ht="12.75">
      <c r="C18" s="101"/>
      <c r="D18" s="74"/>
      <c r="E18" s="70"/>
      <c r="F18" s="74"/>
      <c r="G18" s="70"/>
    </row>
    <row r="19" spans="1:7" ht="12.75">
      <c r="A19" s="64" t="s">
        <v>39</v>
      </c>
      <c r="C19" s="74">
        <f>C16+C17</f>
        <v>74000</v>
      </c>
      <c r="D19" s="74"/>
      <c r="E19" s="74">
        <f>E16+E17</f>
        <v>18997</v>
      </c>
      <c r="F19" s="74"/>
      <c r="G19" s="74">
        <f>G16+G17</f>
        <v>92997</v>
      </c>
    </row>
    <row r="20" spans="3:7" ht="12.75">
      <c r="C20" s="74"/>
      <c r="D20" s="74"/>
      <c r="E20" s="74"/>
      <c r="F20" s="74"/>
      <c r="G20" s="74"/>
    </row>
    <row r="21" spans="1:7" ht="12.75">
      <c r="A21" s="64" t="s">
        <v>40</v>
      </c>
      <c r="C21" s="74"/>
      <c r="D21" s="74"/>
      <c r="E21" s="74"/>
      <c r="F21" s="74"/>
      <c r="G21" s="74"/>
    </row>
    <row r="22" spans="1:7" ht="12.75">
      <c r="A22" s="64" t="s">
        <v>41</v>
      </c>
      <c r="C22" s="80">
        <v>0</v>
      </c>
      <c r="D22" s="80"/>
      <c r="E22" s="74">
        <v>687</v>
      </c>
      <c r="F22" s="81"/>
      <c r="G22" s="82">
        <f>SUM(C22:E22)</f>
        <v>687</v>
      </c>
    </row>
    <row r="23" spans="3:7" ht="12.75">
      <c r="C23" s="74"/>
      <c r="D23" s="74"/>
      <c r="E23" s="74"/>
      <c r="F23" s="74"/>
      <c r="G23" s="74"/>
    </row>
    <row r="24" spans="1:7" ht="12.75">
      <c r="A24" s="64" t="s">
        <v>42</v>
      </c>
      <c r="C24" s="83">
        <v>0</v>
      </c>
      <c r="D24" s="83"/>
      <c r="E24" s="84">
        <v>-1850</v>
      </c>
      <c r="F24" s="84"/>
      <c r="G24" s="84">
        <f>SUM(C24:E24)</f>
        <v>-1850</v>
      </c>
    </row>
    <row r="25" spans="3:7" ht="12.75">
      <c r="C25" s="74"/>
      <c r="D25" s="74"/>
      <c r="E25" s="74"/>
      <c r="F25" s="74"/>
      <c r="G25" s="74"/>
    </row>
    <row r="26" spans="1:7" ht="12.75">
      <c r="A26" s="76" t="s">
        <v>80</v>
      </c>
      <c r="B26" s="76"/>
      <c r="C26" s="103">
        <f>C19+C22+C24</f>
        <v>74000</v>
      </c>
      <c r="D26" s="70"/>
      <c r="E26" s="103">
        <f>E19+E22+E24</f>
        <v>17834</v>
      </c>
      <c r="F26" s="70"/>
      <c r="G26" s="103">
        <f>G19+G22+G24</f>
        <v>91834</v>
      </c>
    </row>
    <row r="30" spans="1:2" ht="12.75">
      <c r="A30" s="85" t="s">
        <v>43</v>
      </c>
      <c r="B30" s="85"/>
    </row>
    <row r="35" spans="1:7" s="2" customFormat="1" ht="12.75">
      <c r="A35" s="105" t="s">
        <v>20</v>
      </c>
      <c r="B35" s="105"/>
      <c r="C35" s="106"/>
      <c r="D35" s="106"/>
      <c r="E35" s="106"/>
      <c r="F35" s="106"/>
      <c r="G35" s="106"/>
    </row>
    <row r="36" spans="1:7" s="2" customFormat="1" ht="12.75">
      <c r="A36" s="106"/>
      <c r="B36" s="106"/>
      <c r="C36" s="106"/>
      <c r="D36" s="106"/>
      <c r="E36" s="106"/>
      <c r="F36" s="106"/>
      <c r="G36" s="106"/>
    </row>
    <row r="37" spans="1:7" s="2" customFormat="1" ht="12.75">
      <c r="A37" s="63"/>
      <c r="B37" s="63"/>
      <c r="G37" s="3"/>
    </row>
  </sheetData>
  <mergeCells count="1">
    <mergeCell ref="A35:G36"/>
  </mergeCells>
  <printOptions/>
  <pageMargins left="1.25" right="0.75" top="1" bottom="1" header="0.5" footer="0.5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workbookViewId="0" topLeftCell="A1">
      <selection activeCell="A1" sqref="A1"/>
    </sheetView>
  </sheetViews>
  <sheetFormatPr defaultColWidth="8.88671875" defaultRowHeight="15" customHeight="1"/>
  <cols>
    <col min="1" max="1" width="2.10546875" style="64" customWidth="1"/>
    <col min="2" max="2" width="39.4453125" style="64" customWidth="1"/>
    <col min="3" max="4" width="9.88671875" style="64" customWidth="1"/>
    <col min="5" max="5" width="10.5546875" style="64" bestFit="1" customWidth="1"/>
    <col min="6" max="16384" width="7.10546875" style="64" customWidth="1"/>
  </cols>
  <sheetData>
    <row r="1" spans="1:6" s="2" customFormat="1" ht="18.75" customHeight="1">
      <c r="A1" s="1" t="s">
        <v>4</v>
      </c>
      <c r="F1" s="3"/>
    </row>
    <row r="2" spans="1:6" s="2" customFormat="1" ht="15" customHeight="1">
      <c r="A2" s="5" t="s">
        <v>18</v>
      </c>
      <c r="F2" s="3"/>
    </row>
    <row r="3" spans="1:6" s="2" customFormat="1" ht="15" customHeight="1">
      <c r="A3" s="5"/>
      <c r="F3" s="3"/>
    </row>
    <row r="4" spans="1:6" s="2" customFormat="1" ht="15" customHeight="1">
      <c r="A4" s="5"/>
      <c r="F4" s="3"/>
    </row>
    <row r="5" spans="1:6" s="2" customFormat="1" ht="15" customHeight="1">
      <c r="A5" s="5"/>
      <c r="F5" s="3"/>
    </row>
    <row r="6" spans="1:6" s="2" customFormat="1" ht="15" customHeight="1">
      <c r="A6" s="93" t="s">
        <v>34</v>
      </c>
      <c r="F6" s="3"/>
    </row>
    <row r="7" spans="1:6" s="2" customFormat="1" ht="15" customHeight="1">
      <c r="A7" s="93" t="s">
        <v>75</v>
      </c>
      <c r="F7" s="3"/>
    </row>
    <row r="8" spans="1:6" s="2" customFormat="1" ht="15" customHeight="1">
      <c r="A8" s="5"/>
      <c r="F8" s="3"/>
    </row>
    <row r="10" spans="3:5" ht="15" customHeight="1">
      <c r="C10" s="65"/>
      <c r="E10" s="88" t="s">
        <v>74</v>
      </c>
    </row>
    <row r="11" spans="3:5" ht="15" customHeight="1">
      <c r="C11" s="68"/>
      <c r="E11" s="89" t="s">
        <v>3</v>
      </c>
    </row>
    <row r="12" spans="3:5" ht="15" customHeight="1">
      <c r="C12" s="68"/>
      <c r="E12" s="86"/>
    </row>
    <row r="13" spans="1:5" ht="15" customHeight="1">
      <c r="A13" s="76" t="s">
        <v>50</v>
      </c>
      <c r="C13" s="70"/>
      <c r="D13" s="69"/>
      <c r="E13" s="75">
        <v>2103</v>
      </c>
    </row>
    <row r="14" spans="3:5" ht="15" customHeight="1">
      <c r="C14" s="70"/>
      <c r="E14" s="71"/>
    </row>
    <row r="15" spans="1:5" ht="15" customHeight="1">
      <c r="A15" s="76" t="s">
        <v>51</v>
      </c>
      <c r="B15" s="73"/>
      <c r="C15" s="70"/>
      <c r="D15" s="69"/>
      <c r="E15" s="75">
        <v>-371</v>
      </c>
    </row>
    <row r="16" spans="3:4" ht="15" customHeight="1">
      <c r="C16" s="70"/>
      <c r="D16" s="69"/>
    </row>
    <row r="17" spans="1:5" ht="15" customHeight="1">
      <c r="A17" s="76" t="s">
        <v>52</v>
      </c>
      <c r="C17" s="70"/>
      <c r="D17" s="69"/>
      <c r="E17" s="72">
        <v>-3438</v>
      </c>
    </row>
    <row r="18" spans="3:5" ht="15" customHeight="1">
      <c r="C18" s="70"/>
      <c r="D18" s="69"/>
      <c r="E18" s="71"/>
    </row>
    <row r="19" spans="1:5" ht="15" customHeight="1">
      <c r="A19" s="90" t="s">
        <v>76</v>
      </c>
      <c r="C19" s="70"/>
      <c r="D19" s="69"/>
      <c r="E19" s="71">
        <f>+E13+E15+E17</f>
        <v>-1706</v>
      </c>
    </row>
    <row r="20" spans="3:5" ht="15" customHeight="1">
      <c r="C20" s="70"/>
      <c r="D20" s="69"/>
      <c r="E20" s="71"/>
    </row>
    <row r="21" spans="1:5" ht="15" customHeight="1">
      <c r="A21" s="76" t="s">
        <v>77</v>
      </c>
      <c r="C21" s="70"/>
      <c r="D21" s="69"/>
      <c r="E21" s="71">
        <v>-2890</v>
      </c>
    </row>
    <row r="22" spans="3:5" ht="15" customHeight="1">
      <c r="C22" s="70"/>
      <c r="D22" s="69"/>
      <c r="E22" s="71"/>
    </row>
    <row r="23" spans="1:5" ht="15" customHeight="1" thickBot="1">
      <c r="A23" s="76" t="s">
        <v>78</v>
      </c>
      <c r="C23" s="70"/>
      <c r="D23" s="69"/>
      <c r="E23" s="91">
        <f>+E19+E21</f>
        <v>-4596</v>
      </c>
    </row>
    <row r="24" ht="15" customHeight="1" thickTop="1"/>
    <row r="28" ht="15" customHeight="1">
      <c r="A28" s="90" t="s">
        <v>53</v>
      </c>
    </row>
    <row r="30" ht="15" customHeight="1">
      <c r="E30" s="89" t="s">
        <v>3</v>
      </c>
    </row>
    <row r="31" spans="2:5" ht="15" customHeight="1">
      <c r="B31" s="90" t="s">
        <v>48</v>
      </c>
      <c r="E31" s="75">
        <v>837</v>
      </c>
    </row>
    <row r="32" spans="2:5" ht="15" customHeight="1">
      <c r="B32" s="90" t="s">
        <v>49</v>
      </c>
      <c r="E32" s="71">
        <v>-5433</v>
      </c>
    </row>
    <row r="33" ht="15" customHeight="1" thickBot="1">
      <c r="E33" s="91">
        <f>SUM(E31:E32)</f>
        <v>-4596</v>
      </c>
    </row>
    <row r="34" ht="15" customHeight="1" thickTop="1"/>
    <row r="35" ht="15" customHeight="1">
      <c r="C35" s="74"/>
    </row>
    <row r="37" spans="1:6" s="2" customFormat="1" ht="15" customHeight="1">
      <c r="A37" s="105" t="s">
        <v>20</v>
      </c>
      <c r="B37" s="106"/>
      <c r="C37" s="106"/>
      <c r="D37" s="106"/>
      <c r="E37" s="106"/>
      <c r="F37" s="3"/>
    </row>
    <row r="38" spans="1:6" s="2" customFormat="1" ht="15" customHeight="1">
      <c r="A38" s="106"/>
      <c r="B38" s="106"/>
      <c r="C38" s="106"/>
      <c r="D38" s="106"/>
      <c r="E38" s="106"/>
      <c r="F38" s="3"/>
    </row>
    <row r="39" spans="1:6" s="2" customFormat="1" ht="15" customHeight="1">
      <c r="A39" s="63"/>
      <c r="F39" s="3"/>
    </row>
  </sheetData>
  <mergeCells count="1">
    <mergeCell ref="A37:E38"/>
  </mergeCells>
  <printOptions/>
  <pageMargins left="1" right="0.75" top="1" bottom="1" header="0.5" footer="0.5"/>
  <pageSetup fitToHeight="1" fitToWidth="1"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Habib Jewels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</dc:creator>
  <cp:keywords/>
  <dc:description/>
  <cp:lastModifiedBy>vincent</cp:lastModifiedBy>
  <cp:lastPrinted>2002-11-25T09:50:20Z</cp:lastPrinted>
  <dcterms:created xsi:type="dcterms:W3CDTF">2002-02-19T04:18:33Z</dcterms:created>
  <dcterms:modified xsi:type="dcterms:W3CDTF">2002-11-26T06:33:24Z</dcterms:modified>
  <cp:category/>
  <cp:version/>
  <cp:contentType/>
  <cp:contentStatus/>
</cp:coreProperties>
</file>